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MAQ\FY 2018 Program Development\Recommendations\"/>
    </mc:Choice>
  </mc:AlternateContent>
  <bookViews>
    <workbookView xWindow="0" yWindow="0" windowWidth="20460" windowHeight="7320" tabRatio="625"/>
  </bookViews>
  <sheets>
    <sheet name="Simplified" sheetId="2" r:id="rId1"/>
    <sheet name="Detail" sheetId="1" r:id="rId2"/>
  </sheets>
  <externalReferences>
    <externalReference r:id="rId3"/>
  </externalReferences>
  <definedNames>
    <definedName name="_xlnm._FilterDatabase" localSheetId="1" hidden="1">Detail!$A$4:$AI$108</definedName>
    <definedName name="Data">Detail!$A$4:$AD$107</definedName>
    <definedName name="_xlnm.Print_Area" localSheetId="1">Detail!$A$1:$AJ$107</definedName>
    <definedName name="_xlnm.Print_Titles" localSheetId="1">Detail!$3:$4</definedName>
    <definedName name="_xlnm.Print_Titles" localSheetId="0">Simplified!$3:$4</definedName>
  </definedNames>
  <calcPr calcId="162913" concurrentCalc="0"/>
</workbook>
</file>

<file path=xl/calcChain.xml><?xml version="1.0" encoding="utf-8"?>
<calcChain xmlns="http://schemas.openxmlformats.org/spreadsheetml/2006/main">
  <c r="J3" i="1" l="1"/>
  <c r="AI26" i="1"/>
  <c r="AI27" i="1"/>
  <c r="AI17" i="1"/>
  <c r="AI30" i="1"/>
  <c r="AI22" i="1"/>
  <c r="AI34" i="1"/>
  <c r="AI21" i="1"/>
  <c r="AI29" i="1"/>
  <c r="AI18" i="1"/>
  <c r="AI19" i="1"/>
  <c r="AI25" i="1"/>
  <c r="AI24" i="1"/>
  <c r="AI23" i="1"/>
  <c r="AI20" i="1"/>
  <c r="AI35" i="1"/>
  <c r="AI32" i="1"/>
  <c r="AI31" i="1"/>
  <c r="AI28" i="1"/>
  <c r="AI33" i="1"/>
  <c r="AI15" i="1"/>
  <c r="AI16" i="1"/>
  <c r="AI36" i="1"/>
  <c r="AI37" i="1"/>
  <c r="AI40" i="1"/>
  <c r="AI39" i="1"/>
  <c r="AI38" i="1"/>
  <c r="AI41" i="1"/>
  <c r="AI42" i="1"/>
  <c r="AI43" i="1"/>
  <c r="AI44" i="1"/>
  <c r="AI46" i="1"/>
  <c r="AI45" i="1"/>
</calcChain>
</file>

<file path=xl/comments1.xml><?xml version="1.0" encoding="utf-8"?>
<comments xmlns="http://schemas.openxmlformats.org/spreadsheetml/2006/main">
  <authors>
    <author>Doug Ferguson</author>
  </authors>
  <commentList>
    <comment ref="J60" authorId="0" shapeId="0">
      <text>
        <r>
          <rPr>
            <b/>
            <sz val="8"/>
            <color indexed="81"/>
            <rFont val="Tahoma"/>
            <family val="2"/>
          </rPr>
          <t>Doug Ferguson:</t>
        </r>
        <r>
          <rPr>
            <sz val="8"/>
            <color indexed="81"/>
            <rFont val="Tahoma"/>
            <family val="2"/>
          </rPr>
          <t xml:space="preserve">
6.389M per
3 cranes
</t>
        </r>
      </text>
    </comment>
  </commentList>
</comments>
</file>

<file path=xl/sharedStrings.xml><?xml version="1.0" encoding="utf-8"?>
<sst xmlns="http://schemas.openxmlformats.org/spreadsheetml/2006/main" count="1220" uniqueCount="448">
  <si>
    <t>Chicago Metropolitan Agency for Planning</t>
  </si>
  <si>
    <t>Air Quality</t>
  </si>
  <si>
    <t>Highway: Transportation Impact Criteria</t>
  </si>
  <si>
    <t>Transit: Transportation Impact Criteria</t>
  </si>
  <si>
    <t>Bicycle Facilities: Transportation Impact Criteria</t>
  </si>
  <si>
    <t>Direct Emissions: Transportation Impact Criteria</t>
  </si>
  <si>
    <t>Regional Priority</t>
  </si>
  <si>
    <t>SubType</t>
  </si>
  <si>
    <t>Council</t>
  </si>
  <si>
    <t>Group</t>
  </si>
  <si>
    <t>CMAQ ID</t>
  </si>
  <si>
    <t>Sponsor</t>
  </si>
  <si>
    <t>Facility to be Improved</t>
  </si>
  <si>
    <t>Project Summary</t>
  </si>
  <si>
    <t>Annualized $ per Kg VOC Eliminated</t>
  </si>
  <si>
    <t>Annualized $ Per Kg PM2.5 Eliminated</t>
  </si>
  <si>
    <t>Cost Effectiveness Score</t>
  </si>
  <si>
    <t>Reliability Score</t>
  </si>
  <si>
    <t>CMP Score</t>
  </si>
  <si>
    <t>Safety Score</t>
  </si>
  <si>
    <t>Ridership Score</t>
  </si>
  <si>
    <t xml:space="preserve"> Travel Time Reliability Score</t>
  </si>
  <si>
    <t>Asset Condition Score</t>
  </si>
  <si>
    <t>Safety &amp; Attractiveness Score</t>
  </si>
  <si>
    <t>Accessibility Score</t>
  </si>
  <si>
    <t>Connectivity Score</t>
  </si>
  <si>
    <t>Population Sensitivity Score</t>
  </si>
  <si>
    <t>Health Benefit Score</t>
  </si>
  <si>
    <t>Public Fleet Score</t>
  </si>
  <si>
    <t>Major Capital Project</t>
  </si>
  <si>
    <t>Transit Supportive Land Use</t>
  </si>
  <si>
    <t>Composite Priority Index</t>
  </si>
  <si>
    <t/>
  </si>
  <si>
    <r>
      <t xml:space="preserve">Composite Priority Index </t>
    </r>
    <r>
      <rPr>
        <b/>
        <vertAlign val="superscript"/>
        <sz val="10"/>
        <color rgb="FF0070C0"/>
        <rFont val="Arial"/>
        <family val="2"/>
      </rPr>
      <t>1</t>
    </r>
  </si>
  <si>
    <t>BP01184283</t>
  </si>
  <si>
    <t>CDOT</t>
  </si>
  <si>
    <t>43rd Street Access Bridge to the Lakefront Trail</t>
  </si>
  <si>
    <t>BP01184297</t>
  </si>
  <si>
    <t>Columbia Bridge Over Jackson Park Lagoon/59th St Bike Path</t>
  </si>
  <si>
    <t>BP01184300</t>
  </si>
  <si>
    <t>Englewood Line Trail</t>
  </si>
  <si>
    <t>BP02184211</t>
  </si>
  <si>
    <t>Village of Skokie - Skokie Valley Trail</t>
  </si>
  <si>
    <t>BP02184230</t>
  </si>
  <si>
    <t>Village of Glenview Willow Road Multi-Use Path</t>
  </si>
  <si>
    <t>BP02184238</t>
  </si>
  <si>
    <t>Cook Co DOTH</t>
  </si>
  <si>
    <t>Skokie Valley Trail Extension</t>
  </si>
  <si>
    <t>BP03184209</t>
  </si>
  <si>
    <t>Elk Grove Village - Oakton Street and Busse Road Multi-Use Path</t>
  </si>
  <si>
    <t>BP03184213</t>
  </si>
  <si>
    <t>Village of Palatine - Smith Street Connection to Jens Jensen Forest Preserve Path</t>
  </si>
  <si>
    <t>BP03184229</t>
  </si>
  <si>
    <t>Village of Palatine - Roselle Road/Euclid Avenue Multi-Use Path</t>
  </si>
  <si>
    <t>BP03184241</t>
  </si>
  <si>
    <t>Village of Schaumburg - Higgins Road Bike Path</t>
  </si>
  <si>
    <t>BP03184248</t>
  </si>
  <si>
    <t>Niles Howard Street Bicycle Path</t>
  </si>
  <si>
    <t>BP06184264</t>
  </si>
  <si>
    <t>Willow Springs Village Center Trial Interconnect</t>
  </si>
  <si>
    <t>BP06184268</t>
  </si>
  <si>
    <t>Orland Hills Multi-Use Path Project</t>
  </si>
  <si>
    <t>BP06184279</t>
  </si>
  <si>
    <t>Lemont Park District</t>
  </si>
  <si>
    <t>Lemont Park District Pedestrian/Bikeway Connector</t>
  </si>
  <si>
    <t>BP06184290</t>
  </si>
  <si>
    <t>Cal-Sag Trail - 131st Street Segment</t>
  </si>
  <si>
    <t>BP07184261</t>
  </si>
  <si>
    <t>BP Pipeline Shared Use Path</t>
  </si>
  <si>
    <t>BP07184280</t>
  </si>
  <si>
    <t>Poplar Avenue Bike Trail Extension</t>
  </si>
  <si>
    <t>BP08184207</t>
  </si>
  <si>
    <t>Woodridge - Route 53 Southern Multi-Use Path Connectivity Project</t>
  </si>
  <si>
    <t>BP08184212</t>
  </si>
  <si>
    <t>Village of Roselle - Irving Park Road Bike Path and Sidewalk</t>
  </si>
  <si>
    <t>BP08184224</t>
  </si>
  <si>
    <t>North Aurora Road Underpass Bicycle and Pedestrian Facilities</t>
  </si>
  <si>
    <t>BP08184225</t>
  </si>
  <si>
    <t>West Branch DuPage River Trail - West DuPage Woods Forest Preserve to Blackwell Forest Preserve</t>
  </si>
  <si>
    <t>BP08184258</t>
  </si>
  <si>
    <t>Southeast Carol Stream Bike Paths</t>
  </si>
  <si>
    <t>BP08184272</t>
  </si>
  <si>
    <t>North Central DuPage Regional Trail</t>
  </si>
  <si>
    <t>BP09184216</t>
  </si>
  <si>
    <t>Great Western Regional Bike Trail Extension from LeRoy Oakes Forest Preserve to Randall Road</t>
  </si>
  <si>
    <t>BP09184232</t>
  </si>
  <si>
    <t>East New York Street Bike Path</t>
  </si>
  <si>
    <t>BP10184208</t>
  </si>
  <si>
    <t>Midlothian Road Multi-Use Path</t>
  </si>
  <si>
    <t>BP10184250</t>
  </si>
  <si>
    <t>LTHD Oak Spring Rd Bike Lanes</t>
  </si>
  <si>
    <t>BP11184206</t>
  </si>
  <si>
    <t>McHenry Co DOT</t>
  </si>
  <si>
    <t>Bike path along Randall Road</t>
  </si>
  <si>
    <t>BP11184219</t>
  </si>
  <si>
    <t>Multi-Use path along Main St, Park St, Harrison St and Riverview Dr</t>
  </si>
  <si>
    <t>BP11184263</t>
  </si>
  <si>
    <t>Multi-Use path along Reed Rd from Vine St to IL Rte 47</t>
  </si>
  <si>
    <t>BP12184235</t>
  </si>
  <si>
    <t>Village of Elwood Mississippi Street Bike Path</t>
  </si>
  <si>
    <t>BP12184262</t>
  </si>
  <si>
    <t>Village of Romeoville NGPL Multi-Use Trail</t>
  </si>
  <si>
    <t>Bicycle Facilities</t>
  </si>
  <si>
    <t>Chicago</t>
  </si>
  <si>
    <t>North Shore</t>
  </si>
  <si>
    <t>Northwest</t>
  </si>
  <si>
    <t>Central</t>
  </si>
  <si>
    <t>Southwest</t>
  </si>
  <si>
    <t>South</t>
  </si>
  <si>
    <t>DuPage</t>
  </si>
  <si>
    <t>Kane</t>
  </si>
  <si>
    <t>Aurora</t>
  </si>
  <si>
    <t>Mundelein</t>
  </si>
  <si>
    <t>Algonquin</t>
  </si>
  <si>
    <t>Huntley</t>
  </si>
  <si>
    <t>Elwood</t>
  </si>
  <si>
    <t>Romeoville</t>
  </si>
  <si>
    <t>Lake</t>
  </si>
  <si>
    <t>McHenry</t>
  </si>
  <si>
    <t>Will</t>
  </si>
  <si>
    <t>Mayors/Other Local</t>
  </si>
  <si>
    <t>Counties</t>
  </si>
  <si>
    <t>Restore historic bike-ped bridge and connecting trails to Lakefront Trail and Stony Island Ave.</t>
  </si>
  <si>
    <t>Rails-to-Trails conversion from Damen to Halsted</t>
  </si>
  <si>
    <t>Construct a new multi-use path to complete a gap in the Skokie Valley Trail (SVT) between Golf Road and Dempster Street.</t>
  </si>
  <si>
    <t>Construct a new ten foot PCC multi-use path along the south side of Willow Road between Patriot Blvd and Westleigh Drive.</t>
  </si>
  <si>
    <t>Installation of a multi-use path along the south side of Oakton Street from Crossen Avenue to Busse Road and along the west side of Buses Road from Oakton to the I-90 overpass.</t>
  </si>
  <si>
    <t>Installation of new pedestrian signals at Smith Street and Dundee Road and construction of new multi-use path to provide safe access from Smith Street sidewalks and bike route to Jens Jensen and Deer Grove Forest Preserves path system.</t>
  </si>
  <si>
    <t>Installation of a multi-use path on the east side of Roselle Road between Algonquin Road and Euclid Avenue and the south side of Euclid Road between Roselle Road and Shire Circle.</t>
  </si>
  <si>
    <t>Installation of a new shared-use path on the north side of Higgins Road to complete a gap in the bicycle network, plus ADA improvements at the intersection of Higgins Road and Plum Grove Road.</t>
  </si>
  <si>
    <t>New multi-use trail connecting two major trails, the Centennial Trail and the I&amp;M Canal Trail and bike/pedestrian improvements in the Village downtown center. The project will provide an alternative means of vehicular transportation, thus reducing congestion on the adjacent roadways.</t>
  </si>
  <si>
    <t>Construct 8 foot wide multi-use path connections that accommodate bicyclists and pedestrians along 171st Street and 94th Avenue in Orland Hills.</t>
  </si>
  <si>
    <t>Construction of a pedestrian/bike and bike path from the existing trail in the Covington North Park northward to McCarthy Road in the Village of Lemont, including prefabricated bridge that will span area detention facilities adjacent to the park.</t>
  </si>
  <si>
    <t>Construction of a segment of the Cal-Sag Trail along 131st Street in Alsip</t>
  </si>
  <si>
    <t>New Multi-Use Path within BP Pipelines (North America) Inc. ROW from Flossmoor Road (Tinley Creek Trail) to 175th Street (Community Park).</t>
  </si>
  <si>
    <t>Resurfacing the Poplar Avenue Bike Trail and constructing a new bike trail that will connect the existing Poplar Avenue Bike Trail to the Old Plank Road Bike Trail.</t>
  </si>
  <si>
    <t>Installation of a multi-use path along the east side of IL Route 53 from Justamere Road to 83rd Street, along with pedestrian signal at 83rd Street.</t>
  </si>
  <si>
    <t>8 foot wide bituminous path on the north side of Irving Park Road and a 5 foot wide concrete sidewalk on the south side of Irving Park Road between Lawrence Avenue and Springhill Drive (approx. 0.5 mile).New pedestrian push button signals and enhanced ADA ramps and crosswalks will be installed at signalized intersections.</t>
  </si>
  <si>
    <t>Construction of new multi-use trail and sidewalk along North Aurora Road beneath the Canadian National Railway.</t>
  </si>
  <si>
    <t>Bicycle/Pedestrian Path on the east side of the river south of IL-38, and on the west side of the river north of IL-38 with a neighborhood connector included from the intersection of Forest Ave and IL-59 (Neltnor Blvd) to the existing trail.</t>
  </si>
  <si>
    <t>New bike paths on Schmale Rd, Gundersen Dr., N. President St., and S. President St. that will connect the Great Western Trail and Illinois Prairie Path.</t>
  </si>
  <si>
    <t>New off road bike trail completing the missing segment of the North Central DuPage Regional Trail (NCDRT) running through Pratt's Wayne Woods Forest Preserve from Forest Preserve Drive to the Illinois Prairie Path.</t>
  </si>
  <si>
    <t>Purchase of ROW from the UP Railroad and construct extension of the Great Western Regional Trail from LeRoy Oakes Forest Preserve to Randall Road</t>
  </si>
  <si>
    <t>Construction of a new off-street bicycle path along East New York Street in the City of Aurora along the City of Lights Bike Path</t>
  </si>
  <si>
    <t>A new, hard surface, off-street pedestrian and bicycle path within the Midlothian Road right of way.</t>
  </si>
  <si>
    <t>On road bike lanes between Des Plaines River Trail and new roadway bridge over the Des Plaines River.</t>
  </si>
  <si>
    <t>Installation of a off-road bike path in conjunction with the Randall Road roadway project</t>
  </si>
  <si>
    <t>Installation of multi-use bike path and on-road bike lanes with connection to regional Prairie Trail/Fox River Trail bike path.</t>
  </si>
  <si>
    <t>10 foot wide bituminous bike path extension from existing bike path 0.18 miles east of the water tower, along the north edge of the parcel to the north side of Mississippi Street, along the north side of Mississippi Street to 0.13 miles west of S. Diagonal Road where it will connect to a future bike path location constructed by the US Fish &amp; Wildlife in the Midewin National Tall Grass Prairie.</t>
  </si>
  <si>
    <t>10-foot wide hot-mix-asphalt trail connection between Normantown Rd and Taylor Rd. along to an existing Natural Gas Pipe Line (NGPL) easement.</t>
  </si>
  <si>
    <t>Off road multi-use path along the north side of Howard Street between the North Branch Trail and Lehigh Avenue, including new bicycle/pedestrian bridge over North Branch of the Chicago River.</t>
  </si>
  <si>
    <t>Installation of a multi-use path extension.</t>
  </si>
  <si>
    <t>Skokie</t>
  </si>
  <si>
    <t>Glenview</t>
  </si>
  <si>
    <t>Elk Grove Village</t>
  </si>
  <si>
    <t>Palatine</t>
  </si>
  <si>
    <t>Schaumburg</t>
  </si>
  <si>
    <t>Niles</t>
  </si>
  <si>
    <t>Willow Springs</t>
  </si>
  <si>
    <t>Orland Hills</t>
  </si>
  <si>
    <t>Alsip</t>
  </si>
  <si>
    <t>Country Club Hills</t>
  </si>
  <si>
    <t>Richton Park</t>
  </si>
  <si>
    <t>Woodridge</t>
  </si>
  <si>
    <t>Roselle</t>
  </si>
  <si>
    <t>Naperville</t>
  </si>
  <si>
    <t>DuPage County FPD</t>
  </si>
  <si>
    <t>Carol Stream</t>
  </si>
  <si>
    <t>Kane County FPD</t>
  </si>
  <si>
    <t>Libertyville Township</t>
  </si>
  <si>
    <t>OT01184298</t>
  </si>
  <si>
    <t>Chicago Bike Sharing Program ("Divvy") System Expansion</t>
  </si>
  <si>
    <t>OT09184223</t>
  </si>
  <si>
    <t>AURORA</t>
  </si>
  <si>
    <t>Bike Share Program Expansion for City of Aurora</t>
  </si>
  <si>
    <t>Other</t>
  </si>
  <si>
    <t>Expand the Bike Share system within the City to serve as a transportation alternative mode for commute to Transit Stations, Aurora University and other amenities.</t>
  </si>
  <si>
    <t>Expand the current system to add 4000 bikes and 400 locations.</t>
  </si>
  <si>
    <t>II03184221</t>
  </si>
  <si>
    <t>SCHAUMBURG</t>
  </si>
  <si>
    <t>Village of Schaumburg - Plum Grove Road Roundabouts at Remington Road and State Parkway</t>
  </si>
  <si>
    <t>II03184256</t>
  </si>
  <si>
    <t>Village of Schaumburg - National Parkway at American Lane Roundabout</t>
  </si>
  <si>
    <t>II03184304</t>
  </si>
  <si>
    <t>IDOT D1 Hwys</t>
  </si>
  <si>
    <t>US 20 at Oak Ave and at Bartlett Rd.</t>
  </si>
  <si>
    <t>II03184316</t>
  </si>
  <si>
    <t>IL 19 (Irving Park Rd.) at Wise Rd.</t>
  </si>
  <si>
    <t>II03184317</t>
  </si>
  <si>
    <t>IL 19 (Irving Park Rd.) at Barrington Rd.</t>
  </si>
  <si>
    <t>II08184242</t>
  </si>
  <si>
    <t>DuPage Co DOT</t>
  </si>
  <si>
    <t>75th St. at Fairmount Avenue, at Fairview Avenue and at Exner Road/Williams Street including a bike path from Lyman Avenue to Fairview Avenue</t>
  </si>
  <si>
    <t>II08184244</t>
  </si>
  <si>
    <t>Lemont Road at 87th Street and at 83rd Street</t>
  </si>
  <si>
    <t>II09184203</t>
  </si>
  <si>
    <t>Kane Co DOT</t>
  </si>
  <si>
    <t>Bliss Main Fabyan Intersection</t>
  </si>
  <si>
    <t>II09184222</t>
  </si>
  <si>
    <t>CARPENTERSVILLE</t>
  </si>
  <si>
    <t>Main Street at Washington Street Roundabout</t>
  </si>
  <si>
    <t>II09184255</t>
  </si>
  <si>
    <t>City of Aurora - Hill Avenue at Montgomery Road Intersection</t>
  </si>
  <si>
    <t>II09184303</t>
  </si>
  <si>
    <t>IL 56 at Hart/Mitchell Rd.</t>
  </si>
  <si>
    <t>II10184205</t>
  </si>
  <si>
    <t>Lake Co DOT</t>
  </si>
  <si>
    <t>Wadsworth Road at Dilleys Road Roundabout</t>
  </si>
  <si>
    <t>II10184217</t>
  </si>
  <si>
    <t>Wadsworth Road at Lewis Avenue Intersection Improvement</t>
  </si>
  <si>
    <t>II10184228</t>
  </si>
  <si>
    <t>IL 59 and Grand Avenue Intersection Improvement</t>
  </si>
  <si>
    <t>II10184233</t>
  </si>
  <si>
    <t>Grand Avenue and IL 59 Intersection Improvement and Connection</t>
  </si>
  <si>
    <t>II10184234</t>
  </si>
  <si>
    <t>Fairfield Road at Monaville Road Intersection Improvement</t>
  </si>
  <si>
    <t>II10184249</t>
  </si>
  <si>
    <t>Hunt Club Road at IL Route 132 Intersection Improvements</t>
  </si>
  <si>
    <t>II10184251</t>
  </si>
  <si>
    <t>Darrell Road at Case Road/Neville Road Intersection Improvement</t>
  </si>
  <si>
    <t>II10184271</t>
  </si>
  <si>
    <t>Darrell Road at Dowell Road Intersection Improvement</t>
  </si>
  <si>
    <t>II10184277</t>
  </si>
  <si>
    <t>Darrell Road at Fisher Road Intersection Improvement</t>
  </si>
  <si>
    <t>II10184306</t>
  </si>
  <si>
    <t>IL 43 (Waukegan Rd.) at IL 176 (Rockland Rd.)</t>
  </si>
  <si>
    <t>II11184231</t>
  </si>
  <si>
    <t>ALGONQUIN</t>
  </si>
  <si>
    <t>Roundabout at Main St, Cary Rd and Arrowhead Dr</t>
  </si>
  <si>
    <t>II11184287</t>
  </si>
  <si>
    <t>CRYSTAL LAKE</t>
  </si>
  <si>
    <t>Intersection improvements at US Rte 14 and Virginia Rd</t>
  </si>
  <si>
    <t>II12184237</t>
  </si>
  <si>
    <t>ELWOOD</t>
  </si>
  <si>
    <t>Village of Elwood - Elwood International Port Road Signalization Project</t>
  </si>
  <si>
    <t>II12184266</t>
  </si>
  <si>
    <t>JOLIET</t>
  </si>
  <si>
    <t>Jefferson Street Intersection Safety and Congestion Reduction Project - US Route 52 &amp; IL Route 59 (Location 1)</t>
  </si>
  <si>
    <t>II12184267</t>
  </si>
  <si>
    <t>Jefferson Street Intersection Safety and Congestion Reduction Project - US Route 52 &amp; I-55 Southbound Ramps (Location 2)</t>
  </si>
  <si>
    <t>II12184274</t>
  </si>
  <si>
    <t>Jefferson Street Intersection Safety and Congestion Reduction Project - US Route 52 &amp; I-55 Northbound Ramps (Location 3)</t>
  </si>
  <si>
    <t>II12184275</t>
  </si>
  <si>
    <t>Jefferson Street Intersection Safety and Congestion Reduction Project - US Route 52 &amp; I-55 East Frontage Road (Location 4)</t>
  </si>
  <si>
    <t>II12184276</t>
  </si>
  <si>
    <t>Jefferson Street Intersection Safety and Congestion Reduction Project - US Route 52 &amp; Houbolt Road (Location 5)</t>
  </si>
  <si>
    <t>Intersection Improvement</t>
  </si>
  <si>
    <t>IDOT</t>
  </si>
  <si>
    <t>Reconstruct the existing all-way stop-controlled intersections with roundabouts and reconstruct existing shared-use path and existing sidewalk.</t>
  </si>
  <si>
    <t>Convert a multi-lane all way stop to a single lane modern roundabout at National Parkway and American Lane, along with bicycle and pedestrian improvements.</t>
  </si>
  <si>
    <t>Intersection Improvement, Traffic Signal Modernization, Traffic Signal Interconnect</t>
  </si>
  <si>
    <t>Realign Bliss Road at Main Street to create new 4 way intersection at Fabyan Parkway. Proposed intersection control is roundabout.</t>
  </si>
  <si>
    <t>Reconstructing a four legged intersection to a single lane modern roundabout with ADA improvements. Improvement includes a bike path connection to the Fox River Trail.</t>
  </si>
  <si>
    <t>Addition of dedicated right turn lanes and the lengthening of existing dedicated left turn lanes along Montgomery Road. Along Hill Avenue, dedicated left turn lanes are being lengthened, and an additional through lane in each direction at the intersection is proposed. Pedestrian accommodations included as a future phased implementation.</t>
  </si>
  <si>
    <t>Intersection Improvement, Traffic Signal Modernization , Multi-use paths</t>
  </si>
  <si>
    <t>Reconstruct the existing two-way stop controlled intersection with a roundabout.</t>
  </si>
  <si>
    <t>Add right turn lanes on Wadsworth Road at Lewis Avenue, increase left turn storage lengths, signal modernization, and potential access consolidation near the intersection. Construct new pedestrian and bicycle facilities along Wadsworth Road and Lewis Avenue connecting to the Robert McClory Bike Path.</t>
  </si>
  <si>
    <t>Improve safety and traffic operations at the intersection of IL 59 and Grand Avenue/Washington Avenue by rerouting the east leg of the intersection to intersect at a new interconnected signalized intersection to the south, adding turn lanes, modernizing traffic signals, adding a shared use path, adding sidewalk connections, and providing ADA improvements.</t>
  </si>
  <si>
    <t>Improve safety and traffic operations at the intersection of IL 59 and Grand Avenue/Washington Avenue by rerouting the east leg of the intersection to create a new interconnected signalized intersection to the south (allowing for improved signal phasing and efficiency), adding turn lanes, modernizing traffic signals, adding a shared use path, adding sidewalk connections, and providing ADA improvements while widening the south leg of IL 59 to provide a continuous three lane section.</t>
  </si>
  <si>
    <t>Improve the safety and efficiency by installing a roundabout.</t>
  </si>
  <si>
    <t>Intersection channelization and pedestrian improvements</t>
  </si>
  <si>
    <t>Realign Case Road/Neville Road to create 4 legged intersection, construct roundabout, add shared-use path.</t>
  </si>
  <si>
    <t>Reconstruction of intersection of Darrell Road and Dowell Road as a roundabout, add shared-use path.</t>
  </si>
  <si>
    <t>Reconstruction of intersection of Darrell Road and Fisher Road as a roundabout, add shared-use path.</t>
  </si>
  <si>
    <t>Intersection Reconstruction, Traffic Signal Modernization</t>
  </si>
  <si>
    <t>Installation of a roundabout with a multi-use path and sidewalk.</t>
  </si>
  <si>
    <t>Modify intersection to add a left turn lane on Virginia Rd, add an eastbound right turn lane on US 14, add pedestrian/bicycle accommodations/paths.</t>
  </si>
  <si>
    <t>Install and interconnect two new traffic signals along Elwood International Port Road (EIP) at Mississippi Street and at Walter Strawn Drive to replace the all way stops to increase intersection efficiency and safety and decrease congestion.</t>
  </si>
  <si>
    <t>Add right turn lanes on all four approaches, and dual left turns on the northbound and southbound approaches.</t>
  </si>
  <si>
    <t>Widen the ramp from southbound I-55 to US 52/Jefferson street approach to provide dual left turn and dual right turn lanes.</t>
  </si>
  <si>
    <t>Provide a westbound right turn lane (auxiliary lane) between the I-55 northbound ramp and the east frontage road intersections.</t>
  </si>
  <si>
    <t>Add a northbound and southbound left turn lane and revise the left turn signal phasing from permissive only to permissive/protected on the East Frontage Road approaches.</t>
  </si>
  <si>
    <t>Add an eastbound right turn lane on US 52/Jefferson Street, and modify the northbound approach on Houbolt Road to the following lane configuration: left turn lane, left/through lane and a right turn lane. Traffic signal phasing on the northbound and southbound approaches would remain split phased because the north leg of the intersection has minimal traffic volumes and the signal phase is often skipped.</t>
  </si>
  <si>
    <t>No Benefit</t>
  </si>
  <si>
    <t>Transit Benefit</t>
  </si>
  <si>
    <t>OT01184295</t>
  </si>
  <si>
    <t>Chicago Citywide Wireless Signal Interconnect</t>
  </si>
  <si>
    <t>OT13184307</t>
  </si>
  <si>
    <t>IDOT Central Traffic Management System</t>
  </si>
  <si>
    <t>OT10184227</t>
  </si>
  <si>
    <t>Transportation Management Association (TMA) of Lake Cook Last Mile Market Shuttle Demonstration Project</t>
  </si>
  <si>
    <t>Install wireless modems at 2012 signals for interconnected citywide grid.</t>
  </si>
  <si>
    <t>The TMA will work with employers in its service area to identify and develop "niche/last mile shuttle markets. The TMA will identify up to three project areas for the demonstration in Lake County, including, but not limited to, Buffalo Grove/Lincolnshire (Aptakisic Rd. and Barclay Blvd area), Vernon Hills, Libertyville (Innovation Park), Lake Forest/Mettawa, and Bannockburn (Rt. 22/I-94 area).</t>
  </si>
  <si>
    <t>BE03184243</t>
  </si>
  <si>
    <t>Barrington</t>
  </si>
  <si>
    <t>Village of Barrington - US Route 14 Underpass</t>
  </si>
  <si>
    <t>BE03184320</t>
  </si>
  <si>
    <t>I-90 WB Improvements from Ill 43 to I-190</t>
  </si>
  <si>
    <t>BE08184253</t>
  </si>
  <si>
    <t>North Aurora Road Underpass Bottleneck Elimination</t>
  </si>
  <si>
    <t>BE09184202</t>
  </si>
  <si>
    <t>Randall Road at Weld Road/US 20</t>
  </si>
  <si>
    <t>BE15184220</t>
  </si>
  <si>
    <t>I-294 to and from Franklin Avenue/Green Street</t>
  </si>
  <si>
    <t>Regionwide</t>
  </si>
  <si>
    <t>Bottleneck Elimination</t>
  </si>
  <si>
    <t>New Rail-Highway Grade Crossing Separation at CN/EJ&amp;E Freight Rail Line.</t>
  </si>
  <si>
    <t>Add Auxiliary Lanes, Ramp Repair, Resurfacing (3R), Retaining Wall, Drainage, Lighting, Signing (New), Resurfacing (3P), ADA Improvements, Noise Barriers</t>
  </si>
  <si>
    <t>Reconstruct a section of North Aurora Road beneath the Canadian National Railway and replace the railroad bridge to eliminate a bottleneck restriction.</t>
  </si>
  <si>
    <t>Construct new EB ramp from NB Randall Road at Weld Road to US 20, as well as reconfiguration of Randall Road SB north of bridge over US Rt. 20. This includes removal of the east leg of Weld Road at Randall Road and installation of a cul-de-sac terminus approximately 500 feet east of Randall Road. Signal phasing modifications included.</t>
  </si>
  <si>
    <t>Construction of new service ramps from I-294 to and from Franklin Avenue/Green Street, and intersection improvements at the service ramp terminals and Franklin Avenue/Green Street, Podlin Drive and Franklin Avenue, Dominic Court and Franklin Avenue, as well as County Line Road and Green Street. Add turn lanes, channelization, modernize traffic signal, new traffic signal, traffic signal synchronization, improved pedestrian facilities and new service ramps.</t>
  </si>
  <si>
    <t>SI02184254</t>
  </si>
  <si>
    <t>EVANSTON</t>
  </si>
  <si>
    <t>Emerson Street Traffic Signal Modernization and Interconnect</t>
  </si>
  <si>
    <t>SI08184245</t>
  </si>
  <si>
    <t>Central Signal System Expansion 1</t>
  </si>
  <si>
    <t>SI08184247</t>
  </si>
  <si>
    <t>Central Signal System Expansion 2</t>
  </si>
  <si>
    <t>SI12184278</t>
  </si>
  <si>
    <t>Black Road Traffic Signal Interconnection Project</t>
  </si>
  <si>
    <t>Signal Interconnect</t>
  </si>
  <si>
    <t>Traffic signal modernization of four existing signals and installation of a signal interconnect to an existing interconnect.</t>
  </si>
  <si>
    <t>Add/interconnect 75 traffic signals and 34 PTZ cameras to existing DuPage County and City of Naperville Transportation Management Center networks; modernization of traffic signal hardware and software to support/prepare for future transit signal priority and connected vehicle technology, at the arterial and collector road network level.</t>
  </si>
  <si>
    <t>Add/interconnect 22 traffic signals and 7 PTZ cameras to existing DuPage County and City of Naperville Transportation Management Center networks; modernization of traffic signal hardware and software to support/prepare for future transit signal priority and connected vehicle technology, at the arterial and collector road network level.</t>
  </si>
  <si>
    <t>Traffic signal interconnects of nine signalized intersections along Black Road between Raynor Avenue and Bronk Road in the City of Joliet.</t>
  </si>
  <si>
    <t>Bike-ped bridge at 43rd Street that will cross over Lake Shore Drive, two CN railway tracks and four Metra Electric tracks to connect Bronzeville to Chicago's Lakefront Trail and replace a pedestrian bridge built in 1938 and1954 that is beyond its useful life.</t>
  </si>
  <si>
    <t>Creation of a centralized traffic management system that would cover 90 traffic signals under the jurisdiction of IDOT and CCDOTH in the northwest section of Cook County.</t>
  </si>
  <si>
    <t>Construction of dual left turn lanes along the west leg IL Rte 19 at Wise Road along with traffic signal modification, signing, pavement marking improvements, possible utility adjustments, and sidewalk and ADA ramp improvements. Sidewalks are proposed on the north side of IL Rte 19.</t>
  </si>
  <si>
    <t>The 75th Street intersections with Fairmount Avenue, Fairview Avenue and Exner Road / Williams Street will be improved to include additional or modified turning lanes. Signals will be modernized and a new bike path will be added.</t>
  </si>
  <si>
    <t xml:space="preserve">The Lemont Road intersections with 87th Street and 83rd Street will be improved to include additional or modified turning lanes.  </t>
  </si>
  <si>
    <t>Constructing dual left turn lanes along the north and south legs of Barrington Road and right turn lane along west leg of IL Rte 19, along with traffic signal modification, signing, pavement marking improvements, possible utility adjustments, and sidewalk and ADA  ramp improvements.</t>
  </si>
  <si>
    <t>DR01184296</t>
  </si>
  <si>
    <t>Chicago Area Alternative Fuel Deployment Project ("Drive Clean Chicago"), Series 3</t>
  </si>
  <si>
    <t>DR01184299</t>
  </si>
  <si>
    <t>Drive Electric Chicago - EV Fleet Program</t>
  </si>
  <si>
    <t>DR06184270</t>
  </si>
  <si>
    <t>Bedford Park</t>
  </si>
  <si>
    <t>The Belt Railway Company of Chicago Bedford Park Clearing Yard Switcher Locomotive Retrofit Project</t>
  </si>
  <si>
    <t>DR07184288</t>
  </si>
  <si>
    <t>Crete</t>
  </si>
  <si>
    <t>Electric Wide Span Cranes (7) at Crete Intermodal Logistics Center</t>
  </si>
  <si>
    <t>DR08184269</t>
  </si>
  <si>
    <t>City of Naperville - Municipal CNG Fleet and Station Project</t>
  </si>
  <si>
    <t>DR08184281</t>
  </si>
  <si>
    <t>Forest Preserve District of DuPage Co</t>
  </si>
  <si>
    <t>FPDDC CNG/LPG Fuel Conversions</t>
  </si>
  <si>
    <t>DR13184302</t>
  </si>
  <si>
    <t>IL EPA</t>
  </si>
  <si>
    <t>Chicago Area Heavy-Duty Vehicle Clean Fuel Infrastructure Partnership</t>
  </si>
  <si>
    <t>DR16184291</t>
  </si>
  <si>
    <t>CTA</t>
  </si>
  <si>
    <t>Purchase of Up to 10 Electric Buses and two En-route Charging Stations</t>
  </si>
  <si>
    <t>DR18184318</t>
  </si>
  <si>
    <t>Metra</t>
  </si>
  <si>
    <t>F40PH 3 Engine Upgrade &amp; Emissions Reduction</t>
  </si>
  <si>
    <t>DR18184319</t>
  </si>
  <si>
    <t>Locomotive Acquisition and Rehabilitation</t>
  </si>
  <si>
    <t>Direct Emissions Reduction</t>
  </si>
  <si>
    <t>IEPA</t>
  </si>
  <si>
    <t>Accelerate the adoption of alternative fuel vehicles and infrastructure for trucks, taxis and municipal fleets</t>
  </si>
  <si>
    <t>Purchase of Electric Vehicles and Installation of Charging Stations</t>
  </si>
  <si>
    <t>Purchase of four (4) 710ECO Repower Locomotives from Progress Rail Locomotive in LaGrange, IL. These locomotives will provide direct emissions reduction, improved fuel efficiencies, and have a US EPA Tier 3 certification. These locomotives will replace four (4) switcher locomotives purchased by BRC in the 1970s.</t>
  </si>
  <si>
    <t>Construct cranes to transfer containers between trucks and railcars at the CSX Crete Intermodal Terminal.</t>
  </si>
  <si>
    <t>Deployment of new, municipally-owned CNG vehicles and the construction of a new publicly-accessible CNG station at 1720 West Jefferson Avenue in Naperville on land currently owned by the City of Naperville.</t>
  </si>
  <si>
    <t>Conversion of various vehicles to CNG or LPG fuel source for Law Enforcement Patrol and Operations Maintenance duties throughout DuPage County.</t>
  </si>
  <si>
    <t>Implement nine publicly accessible compressed natural gas (CNG) fueling stations with easy access near major truck routes in the Chicago area, in addition to the commitment by the project partners to deploy at least 209 new heavy-duty CNG vehicles to replace older diesel vehicles to fuel at these new CNG sites.</t>
  </si>
  <si>
    <t>Purchase of up to 10 fully accessible electric buses to replace up to 10 of the 6400 Series buses equipped with Cummins ISC 250 engines and provide two en-route charging stations.</t>
  </si>
  <si>
    <t>Upgrade fleet of 52 previously rebuilt model F40PH-3 locomotives by installing an electronic fuel injection (EFI) retrofit on these locomotives.</t>
  </si>
  <si>
    <t>Obtain up to 28 re-manufactured locomotives with at least Tier 2+/3 engines with low emission head-end power systems or an alternating current (AC) traction system with an inverter system that would exceed the mandated emissions levels for their age group.</t>
  </si>
  <si>
    <t>TI03184285</t>
  </si>
  <si>
    <t>HANOVER PARK</t>
  </si>
  <si>
    <t>Village of Hanover Park - US 20 Pedestrian Access to Hanover Park Metra Station</t>
  </si>
  <si>
    <t>TI04184265</t>
  </si>
  <si>
    <t>HILLSIDE</t>
  </si>
  <si>
    <t>Wolf Road Complete Sidewalks and Bus Stop Improvements from Roosevelt to Harrison</t>
  </si>
  <si>
    <t>TI05184239</t>
  </si>
  <si>
    <t>55th Street At Sergo Dr and Electromotive Dr (Transit Access Improvements)</t>
  </si>
  <si>
    <t>TI05184260</t>
  </si>
  <si>
    <t>RIVERSIDE</t>
  </si>
  <si>
    <t>RIVERSIDE METRA STATION ACCESS IMPROVEMENTS</t>
  </si>
  <si>
    <t>TI05184289</t>
  </si>
  <si>
    <t>BERWYN</t>
  </si>
  <si>
    <t>Depot District Streetscape Project</t>
  </si>
  <si>
    <t>TI08184273</t>
  </si>
  <si>
    <t>WESTMONT</t>
  </si>
  <si>
    <t>Westmont Path Improvement Program</t>
  </si>
  <si>
    <t>TI18184315</t>
  </si>
  <si>
    <t>Metra Bike Parking Expansion</t>
  </si>
  <si>
    <t>TI03184286</t>
  </si>
  <si>
    <t>Village of Hanover Park - Barrington Road Accessibility Improvements</t>
  </si>
  <si>
    <t>TI13184305</t>
  </si>
  <si>
    <t>RTA</t>
  </si>
  <si>
    <t>Access to Transit Group</t>
  </si>
  <si>
    <t>TI18184313</t>
  </si>
  <si>
    <t>Union Pacific West Line La Fox Parking Lot Expansion</t>
  </si>
  <si>
    <t>North Central</t>
  </si>
  <si>
    <t>Access to Transit</t>
  </si>
  <si>
    <t>Install new sidewalk and pedestrian traffic signals along US 20 between the Hanover Park Metra Station and Walnut Avenue</t>
  </si>
  <si>
    <t>Multi-use path from Maple Ave. to the Hanover Park Metra Station and Pace Bus Stop, including pedestrian signal improvements at Barrington Road &amp; US 20.</t>
  </si>
  <si>
    <t>Construct 1037 L.F. of new sidewalk along Wolf Road from the southern entrance of Proviso High School to the southeast corner of Harrison and Wolf. Add a concrete pad at the Bus Station, provide a small bike rack, ADA ramps and updated signals at the intersection. Harrison Avenue, east of Wolf Road, will be reconstructed with new curb and gutter and the completion of sidewalk from where it ends (323 feet east of Wolf Road) to the ROW of the IICR (CN) Railway crossing.</t>
  </si>
  <si>
    <t>Pedestrian improvements at two signalized intersections on 55th Street in the Village of McCook, Illinois. Bus pad and sidewalk placement, detectable warnings, curb replacement, pedestrian signal heads and push buttons, earthwork, and drainage replacement.</t>
  </si>
  <si>
    <t>Reconfigure intersections by Metra Station and railroad crossing to improve traffic flow and provide safe pedestrian/bicycle access. Includes lengthening turn lanes, adding sidewalks and high visibility crosswalks, stop signs, and ADA improvements.</t>
  </si>
  <si>
    <t>Streetscape project consisting of roadway resurfacing/reconstruction, bike lanes, parking management system, lighting, signal modernization, ADA ramps, pedestrian accommodations, streetscape amenities.</t>
  </si>
  <si>
    <t>Pedestrian path improvements on N. Washington St., Willard Pl., 58th St., and 61st St. to fill in gaps within the system, provide pedestrian access to school and mass transit bus stops, improve safety, increase usage, and promote personal and environmental health.</t>
  </si>
  <si>
    <t>Installation of up to 20 bike racks at 17 Metra stations (340 new bike parking spaces), including eight stations within the City of Chicago and nine stations in suburban Cook, DuPage, and Kane Counties.</t>
  </si>
  <si>
    <t>Access to transit improvement projects in seven municipalities. These facilities include sidewalks, marked crosswalks, bus shelters, bus pads, covered bicycle parking, wayfinding signage, and other similar accessible infrastructure.</t>
  </si>
  <si>
    <t>Build an additional 321 spaces, bringing the total of available parking to 621 spaces. Includes a left turn lane on to Keslinger Road. Add 5 bike racks and have sidewalk improvements.</t>
  </si>
  <si>
    <t>Transit Facility Improvement</t>
  </si>
  <si>
    <t>TI01184292</t>
  </si>
  <si>
    <t>State/Lake (Loop Elevated) Station</t>
  </si>
  <si>
    <t>TI01184293</t>
  </si>
  <si>
    <t>Washington (Blue Line) Station</t>
  </si>
  <si>
    <t>TI01184294</t>
  </si>
  <si>
    <t>Monroe (Red Line) Station</t>
  </si>
  <si>
    <t>TI08184257</t>
  </si>
  <si>
    <t>ELMHURST</t>
  </si>
  <si>
    <t>Elmhurst Metra Station/Multi-Modal and Site Access/Improvements</t>
  </si>
  <si>
    <t>TI17184310</t>
  </si>
  <si>
    <t>Pace</t>
  </si>
  <si>
    <t>Pulse Dempster Line</t>
  </si>
  <si>
    <t>TI17184312</t>
  </si>
  <si>
    <t>Pulse 95th Line</t>
  </si>
  <si>
    <t>TI18184311</t>
  </si>
  <si>
    <t>Peterson-Ridge Union Pacific North Line New Station</t>
  </si>
  <si>
    <t>Improve/Reconstruct station</t>
  </si>
  <si>
    <t>Reconstruct/Modernize Station</t>
  </si>
  <si>
    <t>Reconstruct/Improve Station</t>
  </si>
  <si>
    <t>Metra Station and Platform Expansion/Replacement (Including ADA Accessibility), ADA Accessible Pedestrian Bypass Tunnel, Bike Parking, Pace/Vehicular dedicated Kiss and Ride drop-offs. Pedestrian, Bicycle, and vehicular access to the station improvements.</t>
  </si>
  <si>
    <t>Construct arterial rapid bus transit (ART) stations on Dempster corridor from Evanston to O'Hare Airport via Des Plaines, and purchase dedicated fleet of Pulse-branded vehicles to operate the service.</t>
  </si>
  <si>
    <t>Construct arterial rapid transit (ART) stations on the 95th street corridor from the 95th/Dan Ryan CTA Red Line Station in Chicago to 76th and 103rd Street in Bridgeview.</t>
  </si>
  <si>
    <t>Transit Service and Equipment</t>
  </si>
  <si>
    <t>Increasing the frequency and operating speed of service on the CTA's Blue Line by eliminating existing slow zones and preventing future slow zones from developing in the Dearborn and Kimball subways.</t>
  </si>
  <si>
    <t>TI16184314</t>
  </si>
  <si>
    <t>Dearborn and Kimball (Blue Line) Subways - Water Management and Track Improvements Project</t>
  </si>
  <si>
    <t>Extend the Skokie Valley Trail (multi-use path) from north of Lake Cook Road to the southern limit of the Village of Northbrook. Village is partnering with Cook Co on the project.</t>
  </si>
  <si>
    <t>Notes</t>
  </si>
  <si>
    <t>Recommendation
CMAQ 2018-2022 (Orange)
TAP-L 2018-2020 (Green)</t>
  </si>
  <si>
    <t>PHASE I EXEMPTION</t>
  </si>
  <si>
    <t>Analysis Inconclusive</t>
  </si>
  <si>
    <t xml:space="preserve"> Phase I Engineering Not Complete</t>
  </si>
  <si>
    <t>No Planning Doc</t>
  </si>
  <si>
    <t>Construct a new station on the Union Pacific North Line with ADA accessible ramps, an inbound platform warming house and an outbound platform shelter with on-demand heat.</t>
  </si>
  <si>
    <t>Transportation Impact Criteria</t>
  </si>
  <si>
    <t>Project Total</t>
  </si>
  <si>
    <t>Federal Request</t>
  </si>
  <si>
    <t>Transportation Impact Criteria Scores</t>
  </si>
  <si>
    <t>Transportation Alternatives Program - Local</t>
  </si>
  <si>
    <t>Bonus for No ROW or ENG2</t>
  </si>
  <si>
    <t>Population &amp; Employement Density Score</t>
  </si>
  <si>
    <t>Regional Greenways &amp; Trails Plan Score</t>
  </si>
  <si>
    <t>TAP-L Composite Prority Index</t>
  </si>
  <si>
    <t>CMAQ Rankings</t>
  </si>
  <si>
    <t>TAP-L Rankings</t>
  </si>
  <si>
    <r>
      <t xml:space="preserve">Recommendation
</t>
    </r>
    <r>
      <rPr>
        <b/>
        <sz val="10"/>
        <color theme="9" tint="-0.24994659260841701"/>
        <rFont val="Arial"/>
        <family val="2"/>
      </rPr>
      <t>CMAQ 2018-2022 (Orange)</t>
    </r>
    <r>
      <rPr>
        <b/>
        <sz val="10"/>
        <rFont val="Arial"/>
        <family val="2"/>
      </rPr>
      <t xml:space="preserve">
</t>
    </r>
    <r>
      <rPr>
        <b/>
        <sz val="10"/>
        <color rgb="FF00B050"/>
        <rFont val="Arial"/>
        <family val="2"/>
      </rPr>
      <t>TAP-L 2018-2020 (Green)</t>
    </r>
  </si>
  <si>
    <r>
      <t xml:space="preserve">Composite Priority Index </t>
    </r>
    <r>
      <rPr>
        <b/>
        <vertAlign val="superscript"/>
        <sz val="10"/>
        <color rgb="FF00B050"/>
        <rFont val="Arial"/>
        <family val="2"/>
      </rPr>
      <t>2</t>
    </r>
  </si>
  <si>
    <t>Air Quality Cost Effectiveness Score</t>
  </si>
  <si>
    <t>FFY 2018-2022 CMAQ and FFY 2018-2020 TAP-L Proposed Programs Recommended by the CMAQ Project Selection Committee September 14, 2017</t>
  </si>
  <si>
    <t>FFY 2018-2022 CMAQ and FFY 2018-2020 TAP-L Proposed Programs Recommended by the Transportation Committee September 29,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</si>
</sst>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0_);_(* \(#,##0.0\);_(* &quot;-&quot;??_);_(@_)"/>
    <numFmt numFmtId="165" formatCode="0.0"/>
    <numFmt numFmtId="166" formatCode="&quot;$&quot;#,##0"/>
    <numFmt numFmtId="167" formatCode="_(&quot;$&quot;* #,##0_);_(&quot;$&quot;* \(#,##0\);_(&quot;$&quot;* &quot;-&quot;??_);_(@_)"/>
  </numFmts>
  <fonts count="24" x14ac:knownFonts="1">
    <font>
      <sz val="11"/>
      <color theme="1"/>
      <name val="Calibri"/>
      <family val="2"/>
      <scheme val="minor"/>
    </font>
    <font>
      <sz val="11"/>
      <color theme="1"/>
      <name val="Calibri"/>
      <family val="2"/>
      <scheme val="minor"/>
    </font>
    <font>
      <b/>
      <sz val="18"/>
      <name val="Arial"/>
      <family val="2"/>
    </font>
    <font>
      <sz val="10"/>
      <name val="Arial"/>
      <family val="2"/>
    </font>
    <font>
      <sz val="10"/>
      <name val="MS Sans Serif"/>
      <family val="2"/>
    </font>
    <font>
      <b/>
      <sz val="10"/>
      <color rgb="FF0070C0"/>
      <name val="Arial"/>
      <family val="2"/>
    </font>
    <font>
      <b/>
      <sz val="10"/>
      <color theme="1"/>
      <name val="Arial"/>
      <family val="2"/>
    </font>
    <font>
      <sz val="10"/>
      <color theme="1"/>
      <name val="Arial"/>
      <family val="2"/>
    </font>
    <font>
      <b/>
      <sz val="10"/>
      <color theme="9" tint="-0.249977111117893"/>
      <name val="Arial"/>
      <family val="2"/>
    </font>
    <font>
      <b/>
      <sz val="12"/>
      <name val="Arial"/>
      <family val="2"/>
    </font>
    <font>
      <b/>
      <sz val="13.5"/>
      <name val="Arial"/>
      <family val="2"/>
    </font>
    <font>
      <b/>
      <sz val="10"/>
      <name val="Arial"/>
      <family val="2"/>
    </font>
    <font>
      <sz val="10"/>
      <color rgb="FF0070C0"/>
      <name val="Arial"/>
      <family val="2"/>
    </font>
    <font>
      <sz val="10"/>
      <color theme="9"/>
      <name val="Arial"/>
      <family val="2"/>
    </font>
    <font>
      <b/>
      <sz val="10"/>
      <color theme="9"/>
      <name val="Arial"/>
      <family val="2"/>
    </font>
    <font>
      <sz val="11"/>
      <color theme="9"/>
      <name val="Calibri"/>
      <family val="2"/>
      <scheme val="minor"/>
    </font>
    <font>
      <b/>
      <vertAlign val="superscript"/>
      <sz val="10"/>
      <color rgb="FF0070C0"/>
      <name val="Arial"/>
      <family val="2"/>
    </font>
    <font>
      <b/>
      <sz val="8"/>
      <color indexed="81"/>
      <name val="Tahoma"/>
      <family val="2"/>
    </font>
    <font>
      <sz val="9"/>
      <name val="Arial"/>
      <family val="2"/>
    </font>
    <font>
      <sz val="8"/>
      <color indexed="81"/>
      <name val="Tahoma"/>
      <family val="2"/>
    </font>
    <font>
      <b/>
      <sz val="10"/>
      <color rgb="FF00B050"/>
      <name val="Arial"/>
      <family val="2"/>
    </font>
    <font>
      <b/>
      <sz val="11"/>
      <color rgb="FF00B050"/>
      <name val="Calibri"/>
      <family val="2"/>
      <scheme val="minor"/>
    </font>
    <font>
      <b/>
      <vertAlign val="superscript"/>
      <sz val="10"/>
      <color rgb="FF00B050"/>
      <name val="Arial"/>
      <family val="2"/>
    </font>
    <font>
      <b/>
      <sz val="10"/>
      <color theme="9" tint="-0.24994659260841701"/>
      <name val="Arial"/>
      <family val="2"/>
    </font>
  </fonts>
  <fills count="2">
    <fill>
      <patternFill patternType="none"/>
    </fill>
    <fill>
      <patternFill patternType="gray125"/>
    </fill>
  </fills>
  <borders count="44">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bottom style="thin">
        <color auto="1"/>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0" fontId="4" fillId="0" borderId="0">
      <alignment horizontal="center"/>
    </xf>
    <xf numFmtId="44" fontId="1" fillId="0" borderId="0" applyFont="0" applyFill="0" applyBorder="0" applyAlignment="0" applyProtection="0"/>
  </cellStyleXfs>
  <cellXfs count="247">
    <xf numFmtId="0" fontId="0" fillId="0" borderId="0" xfId="0"/>
    <xf numFmtId="0" fontId="2" fillId="0" borderId="0" xfId="0" applyFont="1" applyAlignment="1">
      <alignment horizontal="left" indent="4"/>
    </xf>
    <xf numFmtId="0" fontId="3" fillId="0" borderId="0" xfId="0" applyFont="1" applyAlignment="1"/>
    <xf numFmtId="0" fontId="3" fillId="0" borderId="0" xfId="0" applyFont="1"/>
    <xf numFmtId="0" fontId="0" fillId="0" borderId="0" xfId="0" applyFill="1"/>
    <xf numFmtId="0" fontId="3" fillId="0" borderId="0" xfId="0" applyFont="1" applyAlignment="1">
      <alignment horizontal="right"/>
    </xf>
    <xf numFmtId="0" fontId="3" fillId="0" borderId="0" xfId="0" applyNumberFormat="1" applyFont="1" applyFill="1" applyAlignment="1">
      <alignment horizontal="center"/>
    </xf>
    <xf numFmtId="1" fontId="5" fillId="0" borderId="0" xfId="0" applyNumberFormat="1" applyFont="1" applyFill="1" applyAlignment="1">
      <alignment horizontal="center"/>
    </xf>
    <xf numFmtId="2" fontId="3" fillId="0" borderId="0" xfId="0" applyNumberFormat="1" applyFont="1" applyFill="1" applyAlignment="1">
      <alignment horizontal="center" vertical="center"/>
    </xf>
    <xf numFmtId="1" fontId="5" fillId="0" borderId="0" xfId="0" applyNumberFormat="1" applyFont="1" applyFill="1" applyAlignment="1">
      <alignment horizontal="center" vertical="center"/>
    </xf>
    <xf numFmtId="2" fontId="7" fillId="0" borderId="0" xfId="0" applyNumberFormat="1" applyFont="1" applyFill="1" applyAlignment="1">
      <alignment horizontal="center" vertical="center"/>
    </xf>
    <xf numFmtId="164" fontId="6" fillId="0" borderId="0" xfId="1" applyNumberFormat="1" applyFont="1" applyFill="1" applyAlignment="1">
      <alignment horizontal="center"/>
    </xf>
    <xf numFmtId="165" fontId="5" fillId="0" borderId="0" xfId="0" applyNumberFormat="1" applyFont="1" applyFill="1" applyAlignment="1">
      <alignment horizontal="center"/>
    </xf>
    <xf numFmtId="165" fontId="3" fillId="0" borderId="0" xfId="0" applyNumberFormat="1" applyFont="1" applyFill="1" applyAlignment="1">
      <alignment horizontal="center"/>
    </xf>
    <xf numFmtId="1" fontId="5"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0" fontId="5" fillId="0" borderId="0" xfId="0" applyFont="1" applyFill="1" applyAlignment="1">
      <alignment horizontal="center"/>
    </xf>
    <xf numFmtId="0" fontId="3" fillId="0" borderId="0" xfId="0" applyFont="1" applyAlignment="1">
      <alignment horizontal="center"/>
    </xf>
    <xf numFmtId="0" fontId="7" fillId="0" borderId="0" xfId="0" applyFont="1" applyAlignment="1">
      <alignment horizontal="center"/>
    </xf>
    <xf numFmtId="164" fontId="3" fillId="0" borderId="0" xfId="1" applyNumberFormat="1" applyFont="1" applyAlignment="1">
      <alignment horizontal="center"/>
    </xf>
    <xf numFmtId="165" fontId="8" fillId="0" borderId="0" xfId="0" applyNumberFormat="1" applyFont="1" applyAlignment="1">
      <alignment horizontal="center"/>
    </xf>
    <xf numFmtId="0" fontId="8" fillId="0" borderId="0" xfId="0" applyFont="1" applyAlignment="1">
      <alignment horizontal="left" wrapText="1"/>
    </xf>
    <xf numFmtId="0" fontId="3" fillId="0" borderId="0" xfId="0" applyFont="1" applyFill="1"/>
    <xf numFmtId="0" fontId="3" fillId="0" borderId="0" xfId="0" applyNumberFormat="1" applyFont="1" applyFill="1" applyAlignment="1">
      <alignment horizontal="right"/>
    </xf>
    <xf numFmtId="1" fontId="5" fillId="0" borderId="0" xfId="0" applyNumberFormat="1" applyFont="1" applyFill="1" applyAlignment="1">
      <alignment horizontal="right"/>
    </xf>
    <xf numFmtId="164" fontId="6" fillId="0" borderId="0" xfId="1" applyNumberFormat="1" applyFont="1" applyFill="1" applyAlignment="1">
      <alignment horizontal="right"/>
    </xf>
    <xf numFmtId="165" fontId="5" fillId="0" borderId="0" xfId="0" applyNumberFormat="1" applyFont="1" applyFill="1" applyAlignment="1">
      <alignment horizontal="right"/>
    </xf>
    <xf numFmtId="165" fontId="3" fillId="0" borderId="0" xfId="0" applyNumberFormat="1" applyFont="1" applyFill="1" applyAlignment="1">
      <alignment horizontal="right"/>
    </xf>
    <xf numFmtId="1" fontId="5" fillId="0" borderId="0" xfId="0" applyNumberFormat="1" applyFont="1" applyFill="1" applyBorder="1" applyAlignment="1">
      <alignment horizontal="right"/>
    </xf>
    <xf numFmtId="0" fontId="3" fillId="0" borderId="1" xfId="0" applyFont="1" applyBorder="1" applyAlignment="1">
      <alignment vertical="top" wrapText="1"/>
    </xf>
    <xf numFmtId="0" fontId="3" fillId="0" borderId="2" xfId="0" applyFont="1" applyBorder="1" applyAlignment="1">
      <alignment vertical="top"/>
    </xf>
    <xf numFmtId="0" fontId="3" fillId="0" borderId="2" xfId="0" applyFont="1" applyBorder="1" applyAlignment="1">
      <alignment vertical="top" wrapText="1"/>
    </xf>
    <xf numFmtId="0" fontId="3" fillId="0" borderId="2" xfId="0" applyFont="1" applyFill="1" applyBorder="1" applyAlignment="1">
      <alignment vertical="top" wrapText="1"/>
    </xf>
    <xf numFmtId="166" fontId="3" fillId="0" borderId="2" xfId="0" applyNumberFormat="1" applyFont="1" applyFill="1" applyBorder="1" applyAlignment="1">
      <alignment vertical="top"/>
    </xf>
    <xf numFmtId="165" fontId="5" fillId="0" borderId="3" xfId="0" applyNumberFormat="1" applyFont="1" applyFill="1" applyBorder="1" applyAlignment="1">
      <alignment horizontal="center" vertical="top"/>
    </xf>
    <xf numFmtId="1" fontId="5" fillId="0" borderId="2" xfId="0" applyNumberFormat="1" applyFont="1" applyFill="1" applyBorder="1" applyAlignment="1">
      <alignment horizontal="center" vertical="top"/>
    </xf>
    <xf numFmtId="2" fontId="7" fillId="0" borderId="2" xfId="0" applyNumberFormat="1" applyFont="1" applyFill="1" applyBorder="1" applyAlignment="1">
      <alignment horizontal="center" vertical="top"/>
    </xf>
    <xf numFmtId="1" fontId="5" fillId="0" borderId="3" xfId="0" applyNumberFormat="1" applyFont="1" applyFill="1" applyBorder="1" applyAlignment="1">
      <alignment horizontal="center" vertical="top"/>
    </xf>
    <xf numFmtId="165" fontId="5" fillId="0" borderId="2" xfId="0" applyNumberFormat="1" applyFont="1" applyFill="1" applyBorder="1" applyAlignment="1">
      <alignment horizontal="center" vertical="top"/>
    </xf>
    <xf numFmtId="0" fontId="5" fillId="0" borderId="2" xfId="0" applyFont="1" applyFill="1" applyBorder="1" applyAlignment="1">
      <alignment horizontal="center" vertical="top"/>
    </xf>
    <xf numFmtId="0" fontId="5" fillId="0" borderId="3" xfId="0" applyFont="1" applyBorder="1" applyAlignment="1">
      <alignment horizontal="center" vertical="top"/>
    </xf>
    <xf numFmtId="0" fontId="5" fillId="0" borderId="1" xfId="0" applyFont="1" applyBorder="1" applyAlignment="1">
      <alignment horizontal="center" vertical="top"/>
    </xf>
    <xf numFmtId="1" fontId="5" fillId="0" borderId="1" xfId="0" applyNumberFormat="1" applyFont="1" applyFill="1" applyBorder="1" applyAlignment="1">
      <alignment horizontal="center" vertical="top"/>
    </xf>
    <xf numFmtId="165" fontId="12" fillId="0" borderId="2" xfId="0" applyNumberFormat="1" applyFont="1" applyFill="1" applyBorder="1" applyAlignment="1">
      <alignment horizontal="center" vertical="top"/>
    </xf>
    <xf numFmtId="1" fontId="11" fillId="0" borderId="2" xfId="0" applyNumberFormat="1" applyFont="1" applyFill="1" applyBorder="1" applyAlignment="1">
      <alignment horizontal="center" vertical="top"/>
    </xf>
    <xf numFmtId="1" fontId="11" fillId="0" borderId="3" xfId="0" applyNumberFormat="1" applyFont="1" applyFill="1" applyBorder="1" applyAlignment="1">
      <alignment horizontal="center" vertical="top"/>
    </xf>
    <xf numFmtId="165" fontId="11" fillId="0" borderId="2" xfId="0" applyNumberFormat="1" applyFont="1" applyFill="1" applyBorder="1" applyAlignment="1">
      <alignment horizontal="center" vertical="top"/>
    </xf>
    <xf numFmtId="165" fontId="11" fillId="0" borderId="3" xfId="0" applyNumberFormat="1" applyFont="1" applyFill="1" applyBorder="1" applyAlignment="1">
      <alignment horizontal="center" vertical="top"/>
    </xf>
    <xf numFmtId="0" fontId="11" fillId="0" borderId="2" xfId="0" applyFont="1" applyFill="1" applyBorder="1" applyAlignment="1">
      <alignment horizontal="center" vertical="top"/>
    </xf>
    <xf numFmtId="0" fontId="11" fillId="0" borderId="3" xfId="0" applyFont="1" applyBorder="1" applyAlignment="1">
      <alignment horizontal="center" vertical="top"/>
    </xf>
    <xf numFmtId="0" fontId="11" fillId="0" borderId="1" xfId="0" applyFont="1" applyBorder="1" applyAlignment="1">
      <alignment horizontal="center" vertical="top"/>
    </xf>
    <xf numFmtId="0" fontId="3" fillId="0" borderId="2" xfId="0" applyFont="1" applyFill="1" applyBorder="1" applyAlignment="1">
      <alignment vertical="top"/>
    </xf>
    <xf numFmtId="0" fontId="5" fillId="0" borderId="3" xfId="0" applyFont="1" applyFill="1" applyBorder="1" applyAlignment="1">
      <alignment horizontal="center" vertical="top"/>
    </xf>
    <xf numFmtId="0" fontId="5" fillId="0" borderId="1" xfId="0" applyFont="1" applyFill="1" applyBorder="1" applyAlignment="1">
      <alignment horizontal="center" vertical="top"/>
    </xf>
    <xf numFmtId="3" fontId="5" fillId="0" borderId="2" xfId="0" applyNumberFormat="1" applyFont="1" applyFill="1" applyBorder="1" applyAlignment="1">
      <alignment horizontal="center" vertical="top" wrapText="1"/>
    </xf>
    <xf numFmtId="3" fontId="5" fillId="0" borderId="2" xfId="0" applyNumberFormat="1" applyFont="1" applyBorder="1" applyAlignment="1">
      <alignment horizontal="center" vertical="top"/>
    </xf>
    <xf numFmtId="0" fontId="4" fillId="0" borderId="0" xfId="0" applyFont="1"/>
    <xf numFmtId="5" fontId="13" fillId="0" borderId="0" xfId="0" applyNumberFormat="1" applyFont="1" applyFill="1"/>
    <xf numFmtId="0" fontId="15" fillId="0" borderId="0" xfId="0" applyFont="1"/>
    <xf numFmtId="0" fontId="9" fillId="0" borderId="8" xfId="0" applyFont="1" applyBorder="1" applyAlignment="1">
      <alignment horizontal="left" wrapText="1"/>
    </xf>
    <xf numFmtId="0" fontId="10" fillId="0" borderId="8" xfId="0" applyFont="1" applyBorder="1" applyAlignment="1">
      <alignment wrapText="1"/>
    </xf>
    <xf numFmtId="1" fontId="5" fillId="0" borderId="10" xfId="0" applyNumberFormat="1" applyFont="1" applyFill="1" applyBorder="1" applyAlignment="1">
      <alignment horizontal="center" vertical="top"/>
    </xf>
    <xf numFmtId="0" fontId="11" fillId="0" borderId="4" xfId="0" applyNumberFormat="1"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4" xfId="0" applyFont="1" applyBorder="1" applyAlignment="1">
      <alignment vertical="center" wrapText="1"/>
    </xf>
    <xf numFmtId="0" fontId="11" fillId="0" borderId="15"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xf>
    <xf numFmtId="0" fontId="3" fillId="0" borderId="18" xfId="0" applyFont="1" applyBorder="1" applyAlignment="1">
      <alignment vertical="center" wrapText="1"/>
    </xf>
    <xf numFmtId="0" fontId="3" fillId="0" borderId="19" xfId="0" applyFont="1" applyFill="1" applyBorder="1" applyAlignment="1">
      <alignment vertical="center" wrapText="1"/>
    </xf>
    <xf numFmtId="5" fontId="3" fillId="0" borderId="17" xfId="0" applyNumberFormat="1" applyFont="1" applyFill="1" applyBorder="1" applyAlignment="1">
      <alignment vertical="center"/>
    </xf>
    <xf numFmtId="166" fontId="8" fillId="0" borderId="20" xfId="0" applyNumberFormat="1" applyFont="1" applyBorder="1" applyAlignment="1">
      <alignment vertical="center"/>
    </xf>
    <xf numFmtId="166" fontId="3" fillId="0" borderId="17" xfId="0" applyNumberFormat="1" applyFont="1" applyFill="1" applyBorder="1" applyAlignment="1">
      <alignment vertical="center"/>
    </xf>
    <xf numFmtId="166" fontId="3" fillId="0" borderId="18" xfId="0" applyNumberFormat="1" applyFont="1" applyFill="1" applyBorder="1" applyAlignment="1">
      <alignment vertical="center"/>
    </xf>
    <xf numFmtId="165" fontId="5" fillId="0" borderId="19" xfId="0" applyNumberFormat="1" applyFont="1" applyFill="1" applyBorder="1" applyAlignment="1">
      <alignment horizontal="center" vertical="center"/>
    </xf>
    <xf numFmtId="0" fontId="3" fillId="0" borderId="18" xfId="0" applyFont="1" applyFill="1" applyBorder="1" applyAlignment="1">
      <alignment vertical="center" wrapText="1"/>
    </xf>
    <xf numFmtId="166" fontId="3" fillId="0" borderId="18" xfId="0" applyNumberFormat="1" applyFont="1" applyBorder="1" applyAlignment="1">
      <alignment vertical="center"/>
    </xf>
    <xf numFmtId="0" fontId="3" fillId="0" borderId="18" xfId="0" applyFont="1" applyFill="1" applyBorder="1" applyAlignment="1">
      <alignment vertical="center"/>
    </xf>
    <xf numFmtId="166" fontId="3" fillId="0" borderId="18" xfId="0" applyNumberFormat="1" applyFont="1" applyFill="1" applyBorder="1" applyAlignment="1">
      <alignment vertical="center" wrapText="1"/>
    </xf>
    <xf numFmtId="166" fontId="3" fillId="0" borderId="17" xfId="0" applyNumberFormat="1" applyFont="1" applyFill="1" applyBorder="1" applyAlignment="1">
      <alignment horizontal="center" vertical="center"/>
    </xf>
    <xf numFmtId="0" fontId="3" fillId="0" borderId="21" xfId="0" applyFont="1" applyBorder="1" applyAlignment="1">
      <alignment vertical="center" wrapText="1"/>
    </xf>
    <xf numFmtId="0" fontId="3" fillId="0" borderId="22" xfId="0" applyFont="1" applyBorder="1" applyAlignment="1">
      <alignment vertical="center"/>
    </xf>
    <xf numFmtId="0" fontId="3" fillId="0" borderId="22" xfId="0" applyFont="1" applyBorder="1" applyAlignment="1">
      <alignment vertical="center" wrapText="1"/>
    </xf>
    <xf numFmtId="0" fontId="3" fillId="0" borderId="23" xfId="0" applyFont="1" applyFill="1" applyBorder="1" applyAlignment="1">
      <alignment vertical="center" wrapText="1"/>
    </xf>
    <xf numFmtId="5" fontId="3" fillId="0" borderId="21" xfId="0" applyNumberFormat="1" applyFont="1" applyFill="1" applyBorder="1" applyAlignment="1">
      <alignment vertical="center"/>
    </xf>
    <xf numFmtId="166" fontId="3" fillId="0" borderId="22" xfId="0" applyNumberFormat="1" applyFont="1" applyFill="1" applyBorder="1" applyAlignment="1">
      <alignment vertical="center"/>
    </xf>
    <xf numFmtId="165" fontId="5" fillId="0" borderId="23" xfId="0" applyNumberFormat="1" applyFont="1" applyFill="1" applyBorder="1" applyAlignment="1">
      <alignment horizontal="center" vertical="center"/>
    </xf>
    <xf numFmtId="1" fontId="5" fillId="0" borderId="24" xfId="0" applyNumberFormat="1" applyFont="1" applyBorder="1" applyAlignment="1">
      <alignment horizontal="center" vertical="center"/>
    </xf>
    <xf numFmtId="166" fontId="3" fillId="0" borderId="1" xfId="0" applyNumberFormat="1" applyFont="1" applyFill="1" applyBorder="1" applyAlignment="1">
      <alignment horizontal="right" vertical="top"/>
    </xf>
    <xf numFmtId="166" fontId="3" fillId="0" borderId="17" xfId="0" applyNumberFormat="1" applyFont="1" applyFill="1" applyBorder="1" applyAlignment="1">
      <alignment horizontal="right" vertical="center"/>
    </xf>
    <xf numFmtId="0" fontId="0" fillId="0" borderId="0" xfId="0" applyAlignment="1">
      <alignment vertical="center"/>
    </xf>
    <xf numFmtId="0" fontId="9" fillId="0" borderId="0" xfId="0" applyFont="1" applyFill="1"/>
    <xf numFmtId="0" fontId="3" fillId="0" borderId="0" xfId="0" applyFont="1" applyFill="1" applyAlignment="1">
      <alignment horizontal="right"/>
    </xf>
    <xf numFmtId="5" fontId="8" fillId="0" borderId="4" xfId="0" applyNumberFormat="1" applyFont="1" applyBorder="1" applyAlignment="1">
      <alignment horizontal="center" vertical="center"/>
    </xf>
    <xf numFmtId="165" fontId="5" fillId="0" borderId="10" xfId="0" applyNumberFormat="1" applyFont="1" applyBorder="1" applyAlignment="1">
      <alignment horizontal="center" vertical="top"/>
    </xf>
    <xf numFmtId="165" fontId="5" fillId="0" borderId="4" xfId="0" applyNumberFormat="1" applyFont="1" applyBorder="1" applyAlignment="1">
      <alignment horizontal="center" vertical="center" wrapText="1"/>
    </xf>
    <xf numFmtId="165" fontId="5" fillId="0" borderId="10" xfId="0" applyNumberFormat="1" applyFont="1" applyBorder="1" applyAlignment="1">
      <alignment horizontal="center" vertical="center"/>
    </xf>
    <xf numFmtId="165" fontId="5" fillId="0" borderId="24" xfId="0" applyNumberFormat="1" applyFont="1" applyBorder="1" applyAlignment="1">
      <alignment horizontal="center" vertical="center"/>
    </xf>
    <xf numFmtId="1" fontId="5" fillId="0" borderId="26" xfId="0" applyNumberFormat="1" applyFont="1" applyFill="1" applyBorder="1" applyAlignment="1">
      <alignment horizontal="center" vertical="top"/>
    </xf>
    <xf numFmtId="0" fontId="7" fillId="0" borderId="2" xfId="0" applyFont="1" applyFill="1" applyBorder="1" applyAlignment="1">
      <alignment vertical="top" wrapText="1"/>
    </xf>
    <xf numFmtId="0" fontId="18" fillId="0" borderId="2" xfId="0" applyNumberFormat="1" applyFont="1" applyBorder="1" applyAlignment="1" applyProtection="1">
      <alignment horizontal="left" vertical="top" wrapText="1"/>
      <protection locked="0"/>
    </xf>
    <xf numFmtId="0" fontId="18" fillId="0" borderId="2" xfId="0" applyNumberFormat="1" applyFont="1" applyFill="1" applyBorder="1" applyAlignment="1" applyProtection="1">
      <alignment horizontal="left" vertical="top" wrapText="1"/>
      <protection locked="0"/>
    </xf>
    <xf numFmtId="0" fontId="3" fillId="0" borderId="2" xfId="0" applyNumberFormat="1" applyFont="1" applyFill="1" applyBorder="1" applyAlignment="1" applyProtection="1">
      <alignment horizontal="left" vertical="top" wrapText="1"/>
      <protection locked="0"/>
    </xf>
    <xf numFmtId="2" fontId="7" fillId="0" borderId="26" xfId="0" applyNumberFormat="1" applyFont="1" applyFill="1" applyBorder="1" applyAlignment="1">
      <alignment horizontal="center" vertical="top"/>
    </xf>
    <xf numFmtId="165" fontId="7" fillId="0" borderId="0" xfId="0" applyNumberFormat="1" applyFont="1" applyAlignment="1">
      <alignment horizontal="left" wrapText="1"/>
    </xf>
    <xf numFmtId="5" fontId="7" fillId="0" borderId="0" xfId="0" applyNumberFormat="1" applyFont="1" applyBorder="1" applyAlignment="1">
      <alignment horizontal="left" vertical="center" wrapText="1"/>
    </xf>
    <xf numFmtId="0" fontId="0" fillId="0" borderId="0" xfId="0" applyFont="1" applyAlignment="1">
      <alignment horizontal="left" wrapText="1"/>
    </xf>
    <xf numFmtId="165" fontId="7" fillId="0" borderId="10" xfId="0" applyNumberFormat="1" applyFont="1" applyBorder="1" applyAlignment="1">
      <alignment horizontal="left" vertical="top" wrapText="1"/>
    </xf>
    <xf numFmtId="165" fontId="7" fillId="0" borderId="24" xfId="0" applyNumberFormat="1" applyFont="1" applyBorder="1" applyAlignment="1">
      <alignment horizontal="left" vertical="top" wrapText="1"/>
    </xf>
    <xf numFmtId="0" fontId="3" fillId="0" borderId="27" xfId="0" applyFont="1" applyBorder="1" applyAlignment="1">
      <alignment vertical="top" wrapText="1"/>
    </xf>
    <xf numFmtId="0" fontId="3" fillId="0" borderId="28" xfId="0" applyFont="1" applyBorder="1" applyAlignment="1">
      <alignment vertical="top"/>
    </xf>
    <xf numFmtId="0" fontId="3" fillId="0" borderId="28" xfId="0" applyFont="1" applyBorder="1" applyAlignment="1">
      <alignment vertical="top" wrapText="1"/>
    </xf>
    <xf numFmtId="0" fontId="3" fillId="0" borderId="28" xfId="0" applyFont="1" applyFill="1" applyBorder="1" applyAlignment="1">
      <alignment vertical="top" wrapText="1"/>
    </xf>
    <xf numFmtId="42" fontId="3" fillId="0" borderId="29" xfId="10" applyNumberFormat="1" applyFont="1" applyFill="1" applyBorder="1" applyAlignment="1">
      <alignment vertical="top" wrapText="1"/>
    </xf>
    <xf numFmtId="165" fontId="5" fillId="0" borderId="30" xfId="0" applyNumberFormat="1" applyFont="1" applyFill="1" applyBorder="1" applyAlignment="1">
      <alignment horizontal="center" vertical="top"/>
    </xf>
    <xf numFmtId="1" fontId="5" fillId="0" borderId="28" xfId="0" applyNumberFormat="1" applyFont="1" applyFill="1" applyBorder="1" applyAlignment="1">
      <alignment horizontal="center" vertical="top"/>
    </xf>
    <xf numFmtId="2" fontId="7" fillId="0" borderId="28" xfId="0" applyNumberFormat="1" applyFont="1" applyFill="1" applyBorder="1" applyAlignment="1">
      <alignment horizontal="center" vertical="top"/>
    </xf>
    <xf numFmtId="1" fontId="5" fillId="0" borderId="30" xfId="0" applyNumberFormat="1" applyFont="1" applyFill="1" applyBorder="1" applyAlignment="1">
      <alignment horizontal="center" vertical="top"/>
    </xf>
    <xf numFmtId="165" fontId="5" fillId="0" borderId="28" xfId="0" applyNumberFormat="1" applyFont="1" applyFill="1" applyBorder="1" applyAlignment="1">
      <alignment horizontal="center" vertical="top"/>
    </xf>
    <xf numFmtId="1" fontId="5" fillId="0" borderId="24" xfId="0" applyNumberFormat="1" applyFont="1" applyFill="1" applyBorder="1" applyAlignment="1">
      <alignment horizontal="center" vertical="top"/>
    </xf>
    <xf numFmtId="165" fontId="5" fillId="0" borderId="24" xfId="0" applyNumberFormat="1" applyFont="1" applyBorder="1" applyAlignment="1">
      <alignment horizontal="center" vertical="top"/>
    </xf>
    <xf numFmtId="5" fontId="11" fillId="0" borderId="0" xfId="0" applyNumberFormat="1" applyFont="1" applyAlignment="1">
      <alignment horizontal="right"/>
    </xf>
    <xf numFmtId="167" fontId="14" fillId="0" borderId="2" xfId="11" applyNumberFormat="1" applyFont="1" applyFill="1" applyBorder="1" applyAlignment="1">
      <alignment vertical="top" wrapText="1"/>
    </xf>
    <xf numFmtId="167" fontId="14" fillId="0" borderId="2" xfId="11" applyNumberFormat="1" applyFont="1" applyFill="1" applyBorder="1" applyAlignment="1">
      <alignment vertical="top"/>
    </xf>
    <xf numFmtId="167" fontId="20" fillId="0" borderId="2" xfId="11" applyNumberFormat="1" applyFont="1" applyFill="1" applyBorder="1" applyAlignment="1">
      <alignment vertical="top"/>
    </xf>
    <xf numFmtId="167" fontId="14" fillId="0" borderId="28" xfId="11" applyNumberFormat="1" applyFont="1" applyFill="1" applyBorder="1" applyAlignment="1">
      <alignment vertical="top"/>
    </xf>
    <xf numFmtId="42" fontId="11" fillId="0" borderId="8" xfId="0" applyNumberFormat="1" applyFont="1" applyBorder="1" applyAlignment="1">
      <alignment vertical="center" wrapText="1"/>
    </xf>
    <xf numFmtId="3" fontId="11" fillId="0" borderId="2" xfId="0" applyNumberFormat="1" applyFont="1" applyBorder="1" applyAlignment="1">
      <alignment horizontal="center" vertical="top"/>
    </xf>
    <xf numFmtId="3" fontId="5" fillId="0" borderId="2" xfId="0" applyNumberFormat="1" applyFont="1" applyFill="1" applyBorder="1" applyAlignment="1">
      <alignment horizontal="center" vertical="top"/>
    </xf>
    <xf numFmtId="0" fontId="5" fillId="0" borderId="28" xfId="0" applyFont="1" applyFill="1" applyBorder="1" applyAlignment="1">
      <alignment horizontal="center" vertical="top"/>
    </xf>
    <xf numFmtId="3" fontId="5" fillId="0" borderId="28" xfId="0" applyNumberFormat="1" applyFont="1" applyBorder="1" applyAlignment="1">
      <alignment horizontal="center" vertical="top"/>
    </xf>
    <xf numFmtId="0" fontId="5" fillId="0" borderId="30" xfId="0" applyFont="1" applyBorder="1" applyAlignment="1">
      <alignment horizontal="center" vertical="top"/>
    </xf>
    <xf numFmtId="0" fontId="5" fillId="0" borderId="27" xfId="0" applyFont="1" applyBorder="1" applyAlignment="1">
      <alignment horizontal="center" vertical="top"/>
    </xf>
    <xf numFmtId="166" fontId="3" fillId="0" borderId="1" xfId="0" applyNumberFormat="1" applyFont="1" applyFill="1" applyBorder="1" applyAlignment="1">
      <alignment horizontal="left" vertical="top"/>
    </xf>
    <xf numFmtId="166" fontId="3" fillId="0" borderId="1" xfId="0" quotePrefix="1" applyNumberFormat="1" applyFont="1" applyFill="1" applyBorder="1" applyAlignment="1">
      <alignment horizontal="right" vertical="top"/>
    </xf>
    <xf numFmtId="166" fontId="3" fillId="0" borderId="2" xfId="0" applyNumberFormat="1" applyFont="1" applyFill="1" applyBorder="1" applyAlignment="1">
      <alignment horizontal="right" vertical="top"/>
    </xf>
    <xf numFmtId="166" fontId="3" fillId="0" borderId="2" xfId="0" applyNumberFormat="1" applyFont="1" applyFill="1" applyBorder="1" applyAlignment="1">
      <alignment horizontal="right" vertical="top" wrapText="1"/>
    </xf>
    <xf numFmtId="166" fontId="3" fillId="0" borderId="2" xfId="0" applyNumberFormat="1" applyFont="1" applyBorder="1" applyAlignment="1">
      <alignment horizontal="right" vertical="top"/>
    </xf>
    <xf numFmtId="0" fontId="3" fillId="0" borderId="6" xfId="0" applyFont="1" applyFill="1" applyBorder="1" applyAlignment="1">
      <alignment vertical="top" wrapText="1"/>
    </xf>
    <xf numFmtId="42" fontId="3" fillId="0" borderId="6" xfId="10" applyNumberFormat="1" applyFont="1" applyFill="1" applyBorder="1" applyAlignment="1">
      <alignment vertical="top" wrapText="1"/>
    </xf>
    <xf numFmtId="42" fontId="3" fillId="0" borderId="2" xfId="10" applyNumberFormat="1" applyFont="1" applyFill="1" applyBorder="1" applyAlignment="1">
      <alignment vertical="top" wrapText="1"/>
    </xf>
    <xf numFmtId="0" fontId="3" fillId="0" borderId="2" xfId="0" applyNumberFormat="1" applyFont="1" applyBorder="1" applyAlignment="1" applyProtection="1">
      <alignment horizontal="left" vertical="top" wrapText="1"/>
      <protection locked="0"/>
    </xf>
    <xf numFmtId="0" fontId="3" fillId="0" borderId="5" xfId="0" applyFont="1" applyBorder="1" applyAlignment="1">
      <alignment vertical="top" wrapText="1"/>
    </xf>
    <xf numFmtId="166" fontId="3" fillId="0" borderId="5" xfId="0" applyNumberFormat="1" applyFont="1" applyFill="1" applyBorder="1" applyAlignment="1">
      <alignment horizontal="right" vertical="top"/>
    </xf>
    <xf numFmtId="166" fontId="3" fillId="0" borderId="6" xfId="0" applyNumberFormat="1" applyFont="1" applyFill="1" applyBorder="1" applyAlignment="1">
      <alignment horizontal="right" vertical="top"/>
    </xf>
    <xf numFmtId="165" fontId="5" fillId="0" borderId="11" xfId="0" applyNumberFormat="1" applyFont="1" applyFill="1" applyBorder="1" applyAlignment="1">
      <alignment horizontal="center" vertical="top"/>
    </xf>
    <xf numFmtId="1" fontId="5" fillId="0" borderId="6" xfId="0" applyNumberFormat="1" applyFont="1" applyFill="1" applyBorder="1" applyAlignment="1">
      <alignment horizontal="center" vertical="top"/>
    </xf>
    <xf numFmtId="2" fontId="7" fillId="0" borderId="6" xfId="0" applyNumberFormat="1" applyFont="1" applyFill="1" applyBorder="1" applyAlignment="1">
      <alignment horizontal="center" vertical="top"/>
    </xf>
    <xf numFmtId="1" fontId="5" fillId="0" borderId="11" xfId="0" applyNumberFormat="1" applyFont="1" applyFill="1" applyBorder="1" applyAlignment="1">
      <alignment horizontal="center" vertical="top"/>
    </xf>
    <xf numFmtId="165" fontId="5" fillId="0" borderId="6" xfId="0" applyNumberFormat="1" applyFont="1" applyFill="1" applyBorder="1" applyAlignment="1">
      <alignment horizontal="center" vertical="top"/>
    </xf>
    <xf numFmtId="3" fontId="5" fillId="0" borderId="6" xfId="0" applyNumberFormat="1" applyFont="1" applyFill="1" applyBorder="1" applyAlignment="1">
      <alignment horizontal="center" vertical="top" wrapText="1"/>
    </xf>
    <xf numFmtId="1" fontId="5" fillId="0" borderId="12" xfId="0" applyNumberFormat="1" applyFont="1" applyFill="1" applyBorder="1" applyAlignment="1">
      <alignment horizontal="center" vertical="top"/>
    </xf>
    <xf numFmtId="165" fontId="5" fillId="0" borderId="12" xfId="0" applyNumberFormat="1" applyFont="1" applyBorder="1" applyAlignment="1">
      <alignment horizontal="center" vertical="top"/>
    </xf>
    <xf numFmtId="165" fontId="7" fillId="0" borderId="12" xfId="0" applyNumberFormat="1"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xf>
    <xf numFmtId="0" fontId="11" fillId="0" borderId="8" xfId="0" applyFont="1" applyBorder="1" applyAlignment="1">
      <alignment horizontal="left" vertical="top" wrapText="1"/>
    </xf>
    <xf numFmtId="0" fontId="11" fillId="0" borderId="8" xfId="0" applyFont="1" applyBorder="1" applyAlignment="1">
      <alignment vertical="top" wrapText="1"/>
    </xf>
    <xf numFmtId="0" fontId="11" fillId="0" borderId="8" xfId="0" applyFont="1" applyFill="1" applyBorder="1" applyAlignment="1">
      <alignment horizontal="left" vertical="top" wrapText="1"/>
    </xf>
    <xf numFmtId="0" fontId="11" fillId="0" borderId="8" xfId="0" applyFont="1" applyBorder="1" applyAlignment="1">
      <alignment horizontal="center" vertical="top" wrapText="1"/>
    </xf>
    <xf numFmtId="0" fontId="11" fillId="0" borderId="8" xfId="0" applyFont="1" applyFill="1" applyBorder="1" applyAlignment="1">
      <alignment horizontal="center" vertical="top" wrapText="1"/>
    </xf>
    <xf numFmtId="0" fontId="11" fillId="0" borderId="7" xfId="0" applyNumberFormat="1" applyFont="1" applyFill="1" applyBorder="1" applyAlignment="1">
      <alignment horizontal="center" vertical="top" wrapText="1"/>
    </xf>
    <xf numFmtId="0" fontId="11" fillId="0" borderId="8" xfId="0" applyNumberFormat="1" applyFont="1" applyFill="1" applyBorder="1" applyAlignment="1">
      <alignment horizontal="center" vertical="top" wrapText="1"/>
    </xf>
    <xf numFmtId="1" fontId="5" fillId="0" borderId="9" xfId="0" applyNumberFormat="1" applyFont="1" applyFill="1" applyBorder="1" applyAlignment="1">
      <alignment horizontal="center" vertical="top" wrapText="1"/>
    </xf>
    <xf numFmtId="1" fontId="5" fillId="0" borderId="8" xfId="0" applyNumberFormat="1" applyFont="1" applyFill="1" applyBorder="1" applyAlignment="1">
      <alignment horizontal="center" vertical="top" wrapText="1"/>
    </xf>
    <xf numFmtId="1" fontId="5" fillId="0" borderId="7" xfId="0" applyNumberFormat="1" applyFont="1" applyFill="1" applyBorder="1" applyAlignment="1">
      <alignment horizontal="center" vertical="top" wrapText="1"/>
    </xf>
    <xf numFmtId="1" fontId="5" fillId="0" borderId="4" xfId="0" applyNumberFormat="1" applyFont="1" applyFill="1" applyBorder="1" applyAlignment="1">
      <alignment horizontal="center" vertical="top" wrapText="1"/>
    </xf>
    <xf numFmtId="165" fontId="5" fillId="0" borderId="4" xfId="0" applyNumberFormat="1" applyFont="1" applyBorder="1" applyAlignment="1">
      <alignment horizontal="center" vertical="top" wrapText="1"/>
    </xf>
    <xf numFmtId="5" fontId="11" fillId="0" borderId="4" xfId="0" applyNumberFormat="1" applyFont="1" applyBorder="1" applyAlignment="1">
      <alignment horizontal="center" vertical="center"/>
    </xf>
    <xf numFmtId="0" fontId="3" fillId="0" borderId="6" xfId="0" applyFont="1" applyBorder="1" applyAlignment="1">
      <alignment vertical="top"/>
    </xf>
    <xf numFmtId="0" fontId="3" fillId="0" borderId="6" xfId="0" applyFont="1" applyBorder="1" applyAlignment="1">
      <alignment vertical="top" wrapText="1"/>
    </xf>
    <xf numFmtId="167" fontId="14" fillId="0" borderId="6" xfId="11" applyNumberFormat="1" applyFont="1" applyFill="1" applyBorder="1" applyAlignment="1">
      <alignment vertical="top"/>
    </xf>
    <xf numFmtId="166" fontId="3" fillId="0" borderId="1" xfId="0" applyNumberFormat="1" applyFont="1" applyFill="1" applyBorder="1" applyAlignment="1">
      <alignment horizontal="center" vertical="top"/>
    </xf>
    <xf numFmtId="166" fontId="3" fillId="0" borderId="27" xfId="0" applyNumberFormat="1" applyFont="1" applyFill="1" applyBorder="1" applyAlignment="1">
      <alignment horizontal="right" vertical="top"/>
    </xf>
    <xf numFmtId="166" fontId="3" fillId="0" borderId="28" xfId="0" applyNumberFormat="1" applyFont="1" applyFill="1" applyBorder="1" applyAlignment="1">
      <alignment horizontal="right" vertical="top"/>
    </xf>
    <xf numFmtId="0" fontId="5" fillId="0" borderId="6" xfId="0" applyFont="1" applyFill="1" applyBorder="1" applyAlignment="1">
      <alignment horizontal="center" vertical="top"/>
    </xf>
    <xf numFmtId="0" fontId="5" fillId="0" borderId="11" xfId="0" applyFont="1" applyBorder="1" applyAlignment="1">
      <alignment horizontal="center" vertical="top"/>
    </xf>
    <xf numFmtId="0" fontId="5" fillId="0" borderId="5" xfId="0" applyFont="1" applyBorder="1" applyAlignment="1">
      <alignment horizontal="center" vertical="top"/>
    </xf>
    <xf numFmtId="165" fontId="5" fillId="0" borderId="9" xfId="0" applyNumberFormat="1" applyFont="1" applyFill="1" applyBorder="1" applyAlignment="1">
      <alignment horizontal="center" vertical="top" wrapText="1"/>
    </xf>
    <xf numFmtId="166" fontId="8" fillId="0" borderId="25" xfId="0" applyNumberFormat="1" applyFont="1" applyBorder="1" applyAlignment="1">
      <alignment vertical="center"/>
    </xf>
    <xf numFmtId="166" fontId="3" fillId="0" borderId="21" xfId="0" applyNumberFormat="1" applyFont="1" applyFill="1" applyBorder="1" applyAlignment="1">
      <alignment vertical="center"/>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5" fontId="11" fillId="0" borderId="19" xfId="0" applyNumberFormat="1" applyFont="1" applyFill="1" applyBorder="1" applyAlignment="1">
      <alignment horizontal="right" vertical="center"/>
    </xf>
    <xf numFmtId="5" fontId="11" fillId="0" borderId="23" xfId="0" applyNumberFormat="1" applyFont="1" applyFill="1" applyBorder="1" applyAlignment="1">
      <alignment horizontal="right" vertical="center"/>
    </xf>
    <xf numFmtId="166" fontId="20" fillId="0" borderId="20" xfId="0" applyNumberFormat="1" applyFont="1" applyBorder="1" applyAlignment="1">
      <alignment vertical="center"/>
    </xf>
    <xf numFmtId="165" fontId="5" fillId="0" borderId="34" xfId="0" applyNumberFormat="1" applyFont="1" applyBorder="1" applyAlignment="1">
      <alignment horizontal="center" vertical="top"/>
    </xf>
    <xf numFmtId="165" fontId="5" fillId="0" borderId="35" xfId="0" applyNumberFormat="1" applyFont="1" applyBorder="1" applyAlignment="1">
      <alignment horizontal="center" vertical="top"/>
    </xf>
    <xf numFmtId="0" fontId="0" fillId="0" borderId="36" xfId="0" applyBorder="1"/>
    <xf numFmtId="165" fontId="5" fillId="0" borderId="1" xfId="0" applyNumberFormat="1" applyFont="1" applyBorder="1" applyAlignment="1">
      <alignment horizontal="center" vertical="top"/>
    </xf>
    <xf numFmtId="165" fontId="5" fillId="0" borderId="2" xfId="0" applyNumberFormat="1" applyFont="1" applyBorder="1" applyAlignment="1">
      <alignment horizontal="center" vertical="top"/>
    </xf>
    <xf numFmtId="0" fontId="0" fillId="0" borderId="3" xfId="0" applyBorder="1"/>
    <xf numFmtId="0" fontId="21" fillId="0" borderId="3" xfId="0" applyFont="1" applyBorder="1" applyAlignment="1">
      <alignment horizontal="center" vertical="top"/>
    </xf>
    <xf numFmtId="165" fontId="5" fillId="0" borderId="37" xfId="0" applyNumberFormat="1" applyFont="1" applyBorder="1" applyAlignment="1">
      <alignment horizontal="center" vertical="top"/>
    </xf>
    <xf numFmtId="165" fontId="5" fillId="0" borderId="31" xfId="0" applyNumberFormat="1" applyFont="1" applyBorder="1" applyAlignment="1">
      <alignment horizontal="center" vertical="top"/>
    </xf>
    <xf numFmtId="0" fontId="0" fillId="0" borderId="38" xfId="0" applyBorder="1"/>
    <xf numFmtId="165" fontId="5" fillId="0" borderId="32" xfId="0" applyNumberFormat="1" applyFont="1" applyBorder="1" applyAlignment="1">
      <alignment horizontal="center" vertical="top"/>
    </xf>
    <xf numFmtId="165" fontId="5" fillId="0" borderId="29" xfId="0" applyNumberFormat="1" applyFont="1" applyBorder="1" applyAlignment="1">
      <alignment horizontal="center" vertical="top"/>
    </xf>
    <xf numFmtId="0" fontId="0" fillId="0" borderId="33" xfId="0" applyBorder="1"/>
    <xf numFmtId="5" fontId="20" fillId="0" borderId="9" xfId="0" applyNumberFormat="1" applyFont="1" applyBorder="1" applyAlignment="1">
      <alignment horizontal="center" vertical="center" wrapText="1"/>
    </xf>
    <xf numFmtId="165" fontId="20" fillId="0" borderId="7" xfId="0" applyNumberFormat="1" applyFont="1" applyBorder="1" applyAlignment="1">
      <alignment horizontal="center" vertical="top" wrapText="1"/>
    </xf>
    <xf numFmtId="165" fontId="20" fillId="0" borderId="8" xfId="0" applyNumberFormat="1" applyFont="1" applyBorder="1" applyAlignment="1">
      <alignment horizontal="center" vertical="top" wrapText="1"/>
    </xf>
    <xf numFmtId="1" fontId="20" fillId="0" borderId="8" xfId="0" applyNumberFormat="1" applyFont="1" applyFill="1" applyBorder="1" applyAlignment="1">
      <alignment horizontal="center" vertical="top" wrapText="1"/>
    </xf>
    <xf numFmtId="1" fontId="20" fillId="0" borderId="1" xfId="0" applyNumberFormat="1" applyFont="1" applyBorder="1" applyAlignment="1">
      <alignment horizontal="center" vertical="top"/>
    </xf>
    <xf numFmtId="1" fontId="20" fillId="0" borderId="2" xfId="0" applyNumberFormat="1" applyFont="1" applyBorder="1" applyAlignment="1">
      <alignment horizontal="center" vertical="top"/>
    </xf>
    <xf numFmtId="165" fontId="20" fillId="0" borderId="4" xfId="0" applyNumberFormat="1" applyFont="1" applyBorder="1" applyAlignment="1">
      <alignment horizontal="center" vertical="center" wrapText="1"/>
    </xf>
    <xf numFmtId="0" fontId="9" fillId="0" borderId="29" xfId="0" applyFont="1" applyBorder="1" applyAlignment="1">
      <alignment horizontal="left" vertical="center" wrapText="1"/>
    </xf>
    <xf numFmtId="0" fontId="10" fillId="0" borderId="29" xfId="0" applyFont="1" applyBorder="1" applyAlignment="1">
      <alignment vertical="center" wrapText="1"/>
    </xf>
    <xf numFmtId="0" fontId="10" fillId="0" borderId="33"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xf>
    <xf numFmtId="0" fontId="3" fillId="0" borderId="40" xfId="0" applyFont="1" applyBorder="1" applyAlignment="1">
      <alignment vertical="center" wrapText="1"/>
    </xf>
    <xf numFmtId="0" fontId="3" fillId="0" borderId="41" xfId="0" applyFont="1" applyFill="1" applyBorder="1" applyAlignment="1">
      <alignment vertical="center" wrapText="1"/>
    </xf>
    <xf numFmtId="5" fontId="3" fillId="0" borderId="39" xfId="0" applyNumberFormat="1" applyFont="1" applyFill="1" applyBorder="1" applyAlignment="1">
      <alignment vertical="center"/>
    </xf>
    <xf numFmtId="5" fontId="11" fillId="0" borderId="41" xfId="0" applyNumberFormat="1" applyFont="1" applyFill="1" applyBorder="1" applyAlignment="1">
      <alignment horizontal="right" vertical="center"/>
    </xf>
    <xf numFmtId="166" fontId="8" fillId="0" borderId="42" xfId="0" applyNumberFormat="1" applyFont="1" applyBorder="1" applyAlignment="1">
      <alignment vertical="center"/>
    </xf>
    <xf numFmtId="166" fontId="3" fillId="0" borderId="39" xfId="0" applyNumberFormat="1" applyFont="1" applyFill="1" applyBorder="1" applyAlignment="1">
      <alignment vertical="center"/>
    </xf>
    <xf numFmtId="166" fontId="3" fillId="0" borderId="40" xfId="0" applyNumberFormat="1" applyFont="1" applyFill="1" applyBorder="1" applyAlignment="1">
      <alignment vertical="center"/>
    </xf>
    <xf numFmtId="165" fontId="5" fillId="0" borderId="41" xfId="0" applyNumberFormat="1" applyFont="1" applyFill="1" applyBorder="1" applyAlignment="1">
      <alignment horizontal="center" vertical="center"/>
    </xf>
    <xf numFmtId="1" fontId="5" fillId="0" borderId="43" xfId="0" applyNumberFormat="1" applyFont="1" applyBorder="1" applyAlignment="1">
      <alignment horizontal="center" vertical="center"/>
    </xf>
    <xf numFmtId="165" fontId="5" fillId="0" borderId="43"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0" xfId="0" applyNumberFormat="1" applyFont="1" applyFill="1" applyBorder="1" applyAlignment="1">
      <alignment horizontal="center" vertical="center"/>
    </xf>
    <xf numFmtId="0" fontId="0" fillId="0" borderId="43" xfId="0" applyBorder="1" applyAlignment="1">
      <alignment horizontal="center"/>
    </xf>
    <xf numFmtId="0" fontId="0" fillId="0" borderId="10" xfId="0" applyBorder="1" applyAlignment="1">
      <alignment horizontal="center"/>
    </xf>
    <xf numFmtId="0" fontId="21" fillId="0" borderId="10" xfId="0" applyFont="1"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166" fontId="3" fillId="0" borderId="2" xfId="0" applyNumberFormat="1" applyFont="1" applyFill="1" applyBorder="1" applyAlignment="1">
      <alignment horizontal="left" vertical="top" wrapText="1"/>
    </xf>
    <xf numFmtId="0" fontId="6" fillId="0" borderId="4" xfId="0" applyFont="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5" fontId="11" fillId="0" borderId="7" xfId="0" applyNumberFormat="1" applyFont="1" applyBorder="1" applyAlignment="1">
      <alignment horizontal="center" vertical="center" wrapText="1"/>
    </xf>
    <xf numFmtId="5" fontId="11" fillId="0" borderId="8" xfId="0" applyNumberFormat="1" applyFont="1" applyBorder="1" applyAlignment="1">
      <alignment horizontal="center" vertical="center" wrapText="1"/>
    </xf>
    <xf numFmtId="5" fontId="11" fillId="0" borderId="9" xfId="0" applyNumberFormat="1" applyFont="1" applyBorder="1" applyAlignment="1">
      <alignment horizontal="center" vertical="center" wrapText="1"/>
    </xf>
    <xf numFmtId="0" fontId="9" fillId="0" borderId="7" xfId="0" applyFont="1" applyBorder="1" applyAlignment="1">
      <alignment horizontal="left" wrapText="1"/>
    </xf>
    <xf numFmtId="0" fontId="9" fillId="0" borderId="8" xfId="0" applyFont="1" applyBorder="1" applyAlignment="1">
      <alignment horizontal="left" wrapText="1"/>
    </xf>
    <xf numFmtId="2" fontId="11" fillId="0" borderId="7" xfId="0" applyNumberFormat="1" applyFont="1" applyFill="1" applyBorder="1" applyAlignment="1">
      <alignment horizontal="center" vertical="center" wrapText="1"/>
    </xf>
    <xf numFmtId="2" fontId="11" fillId="0" borderId="8" xfId="0" applyNumberFormat="1" applyFont="1" applyFill="1" applyBorder="1" applyAlignment="1">
      <alignment horizontal="center" vertical="center" wrapText="1"/>
    </xf>
    <xf numFmtId="2" fontId="11" fillId="0" borderId="9" xfId="0" applyNumberFormat="1" applyFont="1" applyFill="1" applyBorder="1" applyAlignment="1">
      <alignment horizontal="center" vertical="center" wrapText="1"/>
    </xf>
  </cellXfs>
  <cellStyles count="12">
    <cellStyle name="Comma" xfId="1" builtinId="3"/>
    <cellStyle name="Comma 2" xfId="6"/>
    <cellStyle name="Comma 3" xfId="3"/>
    <cellStyle name="Currency" xfId="11" builtinId="4"/>
    <cellStyle name="Currency 2" xfId="4"/>
    <cellStyle name="Normal" xfId="0" builtinId="0"/>
    <cellStyle name="Normal 2" xfId="7"/>
    <cellStyle name="Normal 3" xfId="5"/>
    <cellStyle name="Normal 4" xfId="9"/>
    <cellStyle name="Normal 5" xfId="2"/>
    <cellStyle name="Normal_BikePed" xfId="10"/>
    <cellStyle name="Percent 2" xfId="8"/>
  </cellStyles>
  <dxfs count="25">
    <dxf>
      <font>
        <condense val="0"/>
        <extend val="0"/>
        <color auto="1"/>
      </font>
    </dxf>
    <dxf>
      <font>
        <condense val="0"/>
        <extend val="0"/>
        <color auto="1"/>
      </font>
    </dxf>
    <dxf>
      <font>
        <color rgb="FFFF0000"/>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371474</xdr:colOff>
      <xdr:row>0</xdr:row>
      <xdr:rowOff>409574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333374" cy="333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0</xdr:row>
      <xdr:rowOff>66676</xdr:rowOff>
    </xdr:from>
    <xdr:to>
      <xdr:col>0</xdr:col>
      <xdr:colOff>361950</xdr:colOff>
      <xdr:row>0</xdr:row>
      <xdr:rowOff>400050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66676"/>
          <a:ext cx="333374" cy="333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minGroups\PlanningProgramming\Transportation%20Alternatives%20Program\FY18-20%20Program%20Development\Analysis\FY18-20%20TAP%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Simplified"/>
      <sheetName val="stats"/>
      <sheetName val="Sheet1"/>
    </sheetNames>
    <sheetDataSet>
      <sheetData sheetId="0">
        <row r="5">
          <cell r="A5" t="str">
            <v>CMAQ/TAP ID</v>
          </cell>
          <cell r="B5" t="str">
            <v>Sponsor</v>
          </cell>
          <cell r="C5" t="str">
            <v>Project Title</v>
          </cell>
          <cell r="D5" t="str">
            <v>Adopted or Approved Plan</v>
          </cell>
          <cell r="E5" t="str">
            <v>DA or PDR by 6/1/2017</v>
          </cell>
          <cell r="F5" t="str">
            <v>Screening Criteria Notes</v>
          </cell>
          <cell r="G5" t="str">
            <v>Completion of RGTP and SAR Notes</v>
          </cell>
          <cell r="H5" t="str">
            <v>RGTP</v>
          </cell>
          <cell r="I5" t="str">
            <v>Density</v>
          </cell>
          <cell r="J5" t="str">
            <v>SAR Before</v>
          </cell>
          <cell r="K5" t="str">
            <v>SAR After</v>
          </cell>
          <cell r="L5" t="str">
            <v>Bonus</v>
          </cell>
          <cell r="M5" t="str">
            <v>Total Points</v>
          </cell>
          <cell r="N5" t="str">
            <v>Requested Funds</v>
          </cell>
          <cell r="O5" t="str">
            <v>Requested FY18</v>
          </cell>
          <cell r="P5" t="str">
            <v>Requested FY19</v>
          </cell>
          <cell r="Q5" t="str">
            <v>Requested FY20</v>
          </cell>
          <cell r="R5" t="str">
            <v>FY18</v>
          </cell>
          <cell r="S5" t="str">
            <v>FY19</v>
          </cell>
          <cell r="T5" t="str">
            <v>FY20</v>
          </cell>
        </row>
        <row r="6">
          <cell r="A6" t="str">
            <v>BP02184211</v>
          </cell>
          <cell r="B6" t="str">
            <v>SKOKIE</v>
          </cell>
          <cell r="C6" t="str">
            <v>Village of Skokie - Skokie Valley Trail</v>
          </cell>
          <cell r="D6" t="str">
            <v>Pass</v>
          </cell>
          <cell r="E6" t="str">
            <v>Pass</v>
          </cell>
          <cell r="F6" t="str">
            <v>ENG Underway</v>
          </cell>
          <cell r="G6" t="str">
            <v>Extension of SVL</v>
          </cell>
          <cell r="H6">
            <v>30</v>
          </cell>
          <cell r="I6">
            <v>30</v>
          </cell>
          <cell r="J6">
            <v>0</v>
          </cell>
          <cell r="K6">
            <v>5</v>
          </cell>
          <cell r="L6">
            <v>0</v>
          </cell>
          <cell r="M6">
            <v>90</v>
          </cell>
          <cell r="N6">
            <v>2880000</v>
          </cell>
          <cell r="O6">
            <v>784000</v>
          </cell>
          <cell r="P6"/>
          <cell r="Q6">
            <v>2096000</v>
          </cell>
          <cell r="R6">
            <v>784000</v>
          </cell>
          <cell r="S6"/>
          <cell r="T6">
            <v>2096000</v>
          </cell>
        </row>
        <row r="7">
          <cell r="A7" t="str">
            <v>BP01184297</v>
          </cell>
          <cell r="B7" t="str">
            <v>CDOT</v>
          </cell>
          <cell r="C7" t="str">
            <v>Columbia Bridge Over Jackson Park Lagoon/59th St Bike Path</v>
          </cell>
          <cell r="D7" t="str">
            <v>Pass</v>
          </cell>
          <cell r="E7" t="str">
            <v>Pass</v>
          </cell>
          <cell r="F7" t="str">
            <v>ENG Underway</v>
          </cell>
          <cell r="G7" t="str">
            <v>Reestablishes link in existing trail.  Bridge has been closed</v>
          </cell>
          <cell r="H7">
            <v>25</v>
          </cell>
          <cell r="I7">
            <v>24</v>
          </cell>
          <cell r="J7">
            <v>0</v>
          </cell>
          <cell r="K7">
            <v>5</v>
          </cell>
          <cell r="L7">
            <v>5</v>
          </cell>
          <cell r="M7">
            <v>84</v>
          </cell>
          <cell r="N7">
            <v>5098000</v>
          </cell>
          <cell r="O7">
            <v>578000</v>
          </cell>
          <cell r="P7">
            <v>4520000</v>
          </cell>
          <cell r="Q7"/>
          <cell r="R7">
            <v>578000</v>
          </cell>
          <cell r="S7"/>
          <cell r="T7">
            <v>4520000</v>
          </cell>
        </row>
        <row r="8">
          <cell r="A8" t="str">
            <v>BP02184259</v>
          </cell>
          <cell r="B8" t="str">
            <v>NORTHBROOK</v>
          </cell>
          <cell r="C8" t="str">
            <v>Village of Northbrook - Skokie Valley Trail Extension</v>
          </cell>
          <cell r="D8" t="str">
            <v>Pass</v>
          </cell>
          <cell r="E8" t="str">
            <v>Withdrawn</v>
          </cell>
          <cell r="F8" t="str">
            <v>Responding to review comments</v>
          </cell>
          <cell r="G8" t="str">
            <v>Extends SVT</v>
          </cell>
          <cell r="H8">
            <v>25</v>
          </cell>
          <cell r="I8">
            <v>24</v>
          </cell>
          <cell r="J8">
            <v>0</v>
          </cell>
          <cell r="K8">
            <v>5</v>
          </cell>
          <cell r="L8">
            <v>5</v>
          </cell>
          <cell r="M8">
            <v>84</v>
          </cell>
          <cell r="N8">
            <v>1731530</v>
          </cell>
          <cell r="O8">
            <v>1731530</v>
          </cell>
          <cell r="P8"/>
          <cell r="Q8"/>
          <cell r="R8"/>
          <cell r="S8"/>
          <cell r="T8"/>
        </row>
        <row r="9">
          <cell r="A9" t="str">
            <v>BP01184283</v>
          </cell>
          <cell r="B9" t="str">
            <v>CDOT</v>
          </cell>
          <cell r="C9" t="str">
            <v>43rd Street Access Bridge to the Lakefront Trail</v>
          </cell>
          <cell r="D9" t="str">
            <v>Pass</v>
          </cell>
          <cell r="E9" t="str">
            <v>Pass</v>
          </cell>
          <cell r="F9"/>
          <cell r="G9" t="str">
            <v>Extends a connection between Lakefront Trail and planned Central Line Plan</v>
          </cell>
          <cell r="H9">
            <v>25</v>
          </cell>
          <cell r="I9">
            <v>24</v>
          </cell>
          <cell r="J9">
            <v>0</v>
          </cell>
          <cell r="K9">
            <v>5</v>
          </cell>
          <cell r="L9">
            <v>0</v>
          </cell>
          <cell r="M9">
            <v>79</v>
          </cell>
          <cell r="N9">
            <v>12152000</v>
          </cell>
          <cell r="O9">
            <v>12152000</v>
          </cell>
          <cell r="P9"/>
          <cell r="Q9"/>
          <cell r="R9"/>
          <cell r="S9">
            <v>12152000</v>
          </cell>
          <cell r="T9"/>
        </row>
        <row r="10">
          <cell r="A10" t="str">
            <v>BP02184238</v>
          </cell>
          <cell r="B10" t="str">
            <v>Cook Co DOTH</v>
          </cell>
          <cell r="C10" t="str">
            <v>Skokie Valley Trail Extension</v>
          </cell>
          <cell r="D10" t="str">
            <v>Pass</v>
          </cell>
          <cell r="E10" t="str">
            <v>Pass</v>
          </cell>
          <cell r="F10" t="str">
            <v>Submitted for Review</v>
          </cell>
          <cell r="G10" t="str">
            <v>Extends SVT - Including bridge over Lake-Cook Rd</v>
          </cell>
          <cell r="H10">
            <v>25</v>
          </cell>
          <cell r="I10">
            <v>24</v>
          </cell>
          <cell r="J10">
            <v>0</v>
          </cell>
          <cell r="K10">
            <v>5</v>
          </cell>
          <cell r="L10">
            <v>0</v>
          </cell>
          <cell r="M10">
            <v>79</v>
          </cell>
          <cell r="N10">
            <v>2780936</v>
          </cell>
          <cell r="O10">
            <v>2780936</v>
          </cell>
          <cell r="P10"/>
          <cell r="Q10"/>
          <cell r="R10">
            <v>2780936</v>
          </cell>
          <cell r="S10"/>
          <cell r="T10"/>
        </row>
        <row r="11">
          <cell r="A11" t="str">
            <v>BP12184262</v>
          </cell>
          <cell r="B11" t="str">
            <v>ROMEOVILLE</v>
          </cell>
          <cell r="C11" t="str">
            <v>Village of Romeoville NGPL Multi-Use Trail</v>
          </cell>
          <cell r="D11" t="str">
            <v>Pass</v>
          </cell>
          <cell r="E11" t="str">
            <v>Pass</v>
          </cell>
          <cell r="F11" t="str">
            <v>ENG Underway</v>
          </cell>
          <cell r="G11" t="str">
            <v>extension of RGT path in Romeoville</v>
          </cell>
          <cell r="H11">
            <v>25</v>
          </cell>
          <cell r="I11">
            <v>18</v>
          </cell>
          <cell r="J11">
            <v>0</v>
          </cell>
          <cell r="K11">
            <v>5</v>
          </cell>
          <cell r="L11">
            <v>5</v>
          </cell>
          <cell r="M11">
            <v>78</v>
          </cell>
          <cell r="N11">
            <v>813600</v>
          </cell>
          <cell r="O11">
            <v>56000</v>
          </cell>
          <cell r="P11">
            <v>757600</v>
          </cell>
          <cell r="Q11"/>
          <cell r="R11">
            <v>56000</v>
          </cell>
          <cell r="S11">
            <v>757600</v>
          </cell>
          <cell r="T11"/>
        </row>
        <row r="12">
          <cell r="A12" t="str">
            <v>BP08184272</v>
          </cell>
          <cell r="B12" t="str">
            <v>DUPAGE FOREST PRESERVE DISTRICT</v>
          </cell>
          <cell r="C12" t="str">
            <v>North Central DuPage Regional Trail</v>
          </cell>
          <cell r="D12" t="str">
            <v>Pass</v>
          </cell>
          <cell r="E12" t="str">
            <v>Pass</v>
          </cell>
          <cell r="F12" t="str">
            <v>Responding to review comments</v>
          </cell>
          <cell r="G12" t="str">
            <v>completes missing section of North Central Trail that connects to Prairie Path</v>
          </cell>
          <cell r="H12">
            <v>30</v>
          </cell>
          <cell r="I12">
            <v>12</v>
          </cell>
          <cell r="J12">
            <v>0</v>
          </cell>
          <cell r="K12">
            <v>5</v>
          </cell>
          <cell r="L12">
            <v>5</v>
          </cell>
          <cell r="M12">
            <v>77</v>
          </cell>
          <cell r="N12">
            <v>152000</v>
          </cell>
          <cell r="O12">
            <v>152000</v>
          </cell>
          <cell r="P12"/>
          <cell r="Q12"/>
          <cell r="R12">
            <v>152000</v>
          </cell>
          <cell r="S12"/>
          <cell r="T12"/>
        </row>
        <row r="13">
          <cell r="A13" t="str">
            <v>BP03184241</v>
          </cell>
          <cell r="B13" t="str">
            <v>SCHAUMBURG</v>
          </cell>
          <cell r="C13" t="str">
            <v>Village of Schaumburg - Higgins Road Bike Path</v>
          </cell>
          <cell r="D13" t="str">
            <v>Pass</v>
          </cell>
          <cell r="E13" t="str">
            <v>Pass</v>
          </cell>
          <cell r="F13" t="str">
            <v>Responding to review comments</v>
          </cell>
          <cell r="G13" t="str">
            <v>Completes a missing link in the RGTP that is currently being served by sidewalk</v>
          </cell>
          <cell r="H13">
            <v>30</v>
          </cell>
          <cell r="I13">
            <v>24</v>
          </cell>
          <cell r="J13">
            <v>2</v>
          </cell>
          <cell r="K13">
            <v>5</v>
          </cell>
          <cell r="L13">
            <v>5</v>
          </cell>
          <cell r="M13">
            <v>77</v>
          </cell>
          <cell r="N13">
            <v>515760</v>
          </cell>
          <cell r="O13">
            <v>33600</v>
          </cell>
          <cell r="P13">
            <v>482160</v>
          </cell>
          <cell r="Q13"/>
          <cell r="R13">
            <v>33600</v>
          </cell>
          <cell r="S13">
            <v>482160</v>
          </cell>
          <cell r="T13"/>
        </row>
        <row r="14">
          <cell r="A14" t="str">
            <v>BP03184248</v>
          </cell>
          <cell r="B14" t="str">
            <v>NILES</v>
          </cell>
          <cell r="C14" t="str">
            <v>Niles Howard Street Bicycle Path</v>
          </cell>
          <cell r="D14" t="str">
            <v>Pass</v>
          </cell>
          <cell r="E14" t="str">
            <v>Pass</v>
          </cell>
          <cell r="F14" t="str">
            <v>ENG Underway</v>
          </cell>
          <cell r="G14" t="str">
            <v>RGT segment that Intersects the North Branch Trail</v>
          </cell>
          <cell r="H14">
            <v>25</v>
          </cell>
          <cell r="I14">
            <v>27</v>
          </cell>
          <cell r="J14">
            <v>1</v>
          </cell>
          <cell r="K14">
            <v>5</v>
          </cell>
          <cell r="L14">
            <v>0</v>
          </cell>
          <cell r="M14">
            <v>76</v>
          </cell>
          <cell r="N14">
            <v>1145000</v>
          </cell>
          <cell r="O14">
            <v>138200</v>
          </cell>
          <cell r="P14">
            <v>1006800</v>
          </cell>
          <cell r="Q14"/>
          <cell r="R14">
            <v>138200</v>
          </cell>
          <cell r="S14">
            <v>1006800</v>
          </cell>
          <cell r="T14"/>
        </row>
        <row r="15">
          <cell r="A15" t="str">
            <v>BP07184261</v>
          </cell>
          <cell r="B15" t="str">
            <v>COUNTRY CLUB HILLS</v>
          </cell>
          <cell r="C15" t="str">
            <v>BP Pipeline Shared Use Path</v>
          </cell>
          <cell r="D15" t="str">
            <v>Pass</v>
          </cell>
          <cell r="E15" t="str">
            <v>Pass</v>
          </cell>
          <cell r="F15" t="str">
            <v>Phase I Exemption</v>
          </cell>
          <cell r="G15" t="str">
            <v>fills in a gap in the RGT between 175th path and Tinely Creek Trail</v>
          </cell>
          <cell r="H15">
            <v>30</v>
          </cell>
          <cell r="I15">
            <v>15</v>
          </cell>
          <cell r="J15">
            <v>1</v>
          </cell>
          <cell r="K15">
            <v>5</v>
          </cell>
          <cell r="L15">
            <v>5</v>
          </cell>
          <cell r="M15">
            <v>74</v>
          </cell>
          <cell r="N15">
            <v>134408</v>
          </cell>
          <cell r="O15">
            <v>134408</v>
          </cell>
          <cell r="P15"/>
          <cell r="Q15"/>
          <cell r="R15">
            <v>134408</v>
          </cell>
          <cell r="S15"/>
          <cell r="T15"/>
        </row>
        <row r="16">
          <cell r="A16" t="str">
            <v>BP08184225</v>
          </cell>
          <cell r="B16" t="str">
            <v>DUPAGE FOREST PRESERVE DISTRICT</v>
          </cell>
          <cell r="C16" t="str">
            <v>West Branch DuPage River Trail - West DuPage Woods Forest Preserve to Blackwell Forest Preserve</v>
          </cell>
          <cell r="D16" t="str">
            <v>Pass</v>
          </cell>
          <cell r="E16" t="str">
            <v>Pass</v>
          </cell>
          <cell r="F16" t="str">
            <v>ENG Underway</v>
          </cell>
          <cell r="G16" t="str">
            <v>fills in a gap in the West Branch DuPage River Trail</v>
          </cell>
          <cell r="H16">
            <v>30</v>
          </cell>
          <cell r="I16">
            <v>12</v>
          </cell>
          <cell r="J16">
            <v>0</v>
          </cell>
          <cell r="K16">
            <v>5</v>
          </cell>
          <cell r="L16">
            <v>0</v>
          </cell>
          <cell r="M16">
            <v>72</v>
          </cell>
          <cell r="N16">
            <v>2730134</v>
          </cell>
          <cell r="O16">
            <v>320000</v>
          </cell>
          <cell r="P16">
            <v>2410134</v>
          </cell>
          <cell r="Q16"/>
          <cell r="R16">
            <v>320000</v>
          </cell>
          <cell r="S16"/>
          <cell r="T16">
            <v>2410134</v>
          </cell>
        </row>
        <row r="17">
          <cell r="A17" t="str">
            <v>BP06184264</v>
          </cell>
          <cell r="B17" t="str">
            <v>WILLOW SPRINGS</v>
          </cell>
          <cell r="C17" t="str">
            <v>Willow Springs Village Center Trail Interconnect</v>
          </cell>
          <cell r="D17" t="str">
            <v>Pass</v>
          </cell>
          <cell r="E17" t="str">
            <v>Fail</v>
          </cell>
          <cell r="F17" t="str">
            <v>ENG Underway</v>
          </cell>
          <cell r="G17" t="str">
            <v>fills in a gap in the RGT and between the Centennial and I&amp;M trails</v>
          </cell>
          <cell r="H17">
            <v>30</v>
          </cell>
          <cell r="I17">
            <v>12</v>
          </cell>
          <cell r="J17">
            <v>0</v>
          </cell>
          <cell r="K17">
            <v>5</v>
          </cell>
          <cell r="L17">
            <v>0</v>
          </cell>
          <cell r="M17">
            <v>72</v>
          </cell>
          <cell r="N17">
            <v>4060599</v>
          </cell>
          <cell r="O17">
            <v>332836</v>
          </cell>
          <cell r="P17">
            <v>3727763</v>
          </cell>
          <cell r="Q17"/>
          <cell r="R17"/>
          <cell r="S17"/>
          <cell r="T17"/>
        </row>
        <row r="18">
          <cell r="A18" t="str">
            <v>BP03184209</v>
          </cell>
          <cell r="B18" t="str">
            <v>ELK GROVE VILLAGE</v>
          </cell>
          <cell r="C18" t="str">
            <v>Elk Grove Village - Oakton Street and Busse Road Multi-Use Path</v>
          </cell>
          <cell r="D18" t="str">
            <v>Pass</v>
          </cell>
          <cell r="E18" t="str">
            <v>Pass</v>
          </cell>
          <cell r="F18" t="str">
            <v>ENG Underway</v>
          </cell>
          <cell r="G18" t="str">
            <v>Builds an isolated section of RGT as part of IDOT road improvements.  When completed will not tie directly into any other completed trails.</v>
          </cell>
          <cell r="H18">
            <v>20</v>
          </cell>
          <cell r="I18">
            <v>24</v>
          </cell>
          <cell r="J18">
            <v>1</v>
          </cell>
          <cell r="K18">
            <v>5</v>
          </cell>
          <cell r="L18">
            <v>0</v>
          </cell>
          <cell r="M18">
            <v>68</v>
          </cell>
          <cell r="N18">
            <v>162545</v>
          </cell>
          <cell r="O18"/>
          <cell r="P18">
            <v>162545</v>
          </cell>
          <cell r="Q18"/>
          <cell r="R18"/>
          <cell r="S18">
            <v>162545</v>
          </cell>
          <cell r="T18"/>
        </row>
        <row r="19">
          <cell r="A19" t="str">
            <v>BP01184300</v>
          </cell>
          <cell r="B19" t="str">
            <v>CDOT</v>
          </cell>
          <cell r="C19" t="str">
            <v>Englewood Line Trail</v>
          </cell>
          <cell r="D19" t="str">
            <v>Pass</v>
          </cell>
          <cell r="E19" t="str">
            <v>Fail</v>
          </cell>
          <cell r="F19" t="str">
            <v>ENG Underway</v>
          </cell>
          <cell r="G19" t="str">
            <v>Extends from existing RGT on Halstead</v>
          </cell>
          <cell r="H19">
            <v>25</v>
          </cell>
          <cell r="I19">
            <v>30</v>
          </cell>
          <cell r="J19">
            <v>3</v>
          </cell>
          <cell r="K19">
            <v>5</v>
          </cell>
          <cell r="L19">
            <v>0</v>
          </cell>
          <cell r="M19">
            <v>67</v>
          </cell>
          <cell r="N19">
            <v>40508000</v>
          </cell>
          <cell r="O19">
            <v>3584000</v>
          </cell>
          <cell r="P19"/>
          <cell r="Q19">
            <v>36924000</v>
          </cell>
          <cell r="R19"/>
          <cell r="S19"/>
          <cell r="T19"/>
        </row>
        <row r="20">
          <cell r="A20" t="str">
            <v>BP09184216</v>
          </cell>
          <cell r="B20" t="str">
            <v>KANE COUNTY FOREST PRESERVE DISTRICT</v>
          </cell>
          <cell r="C20" t="str">
            <v>Great Western Regional Bike Trail Extension from LeRoy Oakes Forest Preserve to Randall Road</v>
          </cell>
          <cell r="D20" t="str">
            <v>Pass</v>
          </cell>
          <cell r="E20" t="str">
            <v>Pass</v>
          </cell>
          <cell r="F20" t="str">
            <v>ENG Underway</v>
          </cell>
          <cell r="G20" t="str">
            <v>addition of a missing section of the GWT</v>
          </cell>
          <cell r="H20">
            <v>25</v>
          </cell>
          <cell r="I20">
            <v>12</v>
          </cell>
          <cell r="J20">
            <v>0</v>
          </cell>
          <cell r="K20">
            <v>5</v>
          </cell>
          <cell r="L20">
            <v>0</v>
          </cell>
          <cell r="M20">
            <v>67</v>
          </cell>
          <cell r="N20">
            <v>680034</v>
          </cell>
          <cell r="O20">
            <v>538400</v>
          </cell>
          <cell r="P20">
            <v>141634</v>
          </cell>
          <cell r="Q20"/>
          <cell r="R20">
            <v>538400</v>
          </cell>
          <cell r="S20">
            <v>141634</v>
          </cell>
          <cell r="T20"/>
        </row>
        <row r="21">
          <cell r="A21" t="str">
            <v>BP09184232</v>
          </cell>
          <cell r="B21" t="str">
            <v>AURORA</v>
          </cell>
          <cell r="C21" t="str">
            <v>East New York Street Bike Path</v>
          </cell>
          <cell r="D21" t="str">
            <v>Pass</v>
          </cell>
          <cell r="E21" t="str">
            <v>Pass</v>
          </cell>
          <cell r="F21" t="str">
            <v>Design Approval Granted</v>
          </cell>
          <cell r="G21" t="str">
            <v>will tie into the Kautz Rd path which is part of RGT schedule to go to construction in July 2017</v>
          </cell>
          <cell r="H21">
            <v>25</v>
          </cell>
          <cell r="I21">
            <v>12</v>
          </cell>
          <cell r="J21">
            <v>1</v>
          </cell>
          <cell r="K21">
            <v>5</v>
          </cell>
          <cell r="L21">
            <v>5</v>
          </cell>
          <cell r="M21">
            <v>66</v>
          </cell>
          <cell r="N21">
            <v>428680</v>
          </cell>
          <cell r="O21"/>
          <cell r="P21">
            <v>428680</v>
          </cell>
          <cell r="Q21"/>
          <cell r="R21"/>
          <cell r="S21">
            <v>428680</v>
          </cell>
          <cell r="T21"/>
        </row>
        <row r="22">
          <cell r="A22" t="str">
            <v>BP10184208</v>
          </cell>
          <cell r="B22" t="str">
            <v>MUNDELEIN</v>
          </cell>
          <cell r="C22" t="str">
            <v>Midlothian Road Multi-Use Path</v>
          </cell>
          <cell r="D22" t="str">
            <v>Pass</v>
          </cell>
          <cell r="E22" t="str">
            <v>Pass</v>
          </cell>
          <cell r="F22" t="str">
            <v>Responding to review comments</v>
          </cell>
          <cell r="G22" t="str">
            <v>extension of RGT along M idlothian Rd</v>
          </cell>
          <cell r="H22">
            <v>25</v>
          </cell>
          <cell r="I22">
            <v>12</v>
          </cell>
          <cell r="J22">
            <v>1</v>
          </cell>
          <cell r="K22">
            <v>5</v>
          </cell>
          <cell r="L22">
            <v>5</v>
          </cell>
          <cell r="M22">
            <v>66</v>
          </cell>
          <cell r="N22">
            <v>767357</v>
          </cell>
          <cell r="O22">
            <v>26925</v>
          </cell>
          <cell r="P22">
            <v>740432</v>
          </cell>
          <cell r="Q22"/>
          <cell r="R22"/>
          <cell r="S22"/>
          <cell r="T22"/>
        </row>
        <row r="23">
          <cell r="A23" t="str">
            <v>BP06184290</v>
          </cell>
          <cell r="B23" t="str">
            <v>ALSIP</v>
          </cell>
          <cell r="C23" t="str">
            <v>Cal-Sag Trail - 131st Street Segment</v>
          </cell>
          <cell r="D23" t="str">
            <v>Pass</v>
          </cell>
          <cell r="E23" t="str">
            <v>Pass</v>
          </cell>
          <cell r="F23" t="str">
            <v>Design Approval Granted</v>
          </cell>
          <cell r="G23"/>
          <cell r="H23">
            <v>20</v>
          </cell>
          <cell r="I23">
            <v>18</v>
          </cell>
          <cell r="J23">
            <v>2</v>
          </cell>
          <cell r="K23">
            <v>5</v>
          </cell>
          <cell r="L23">
            <v>5</v>
          </cell>
          <cell r="M23">
            <v>61</v>
          </cell>
          <cell r="N23">
            <v>716000</v>
          </cell>
          <cell r="O23"/>
          <cell r="P23">
            <v>716000</v>
          </cell>
          <cell r="Q23"/>
          <cell r="R23"/>
          <cell r="S23"/>
          <cell r="T23"/>
        </row>
        <row r="24">
          <cell r="A24" t="str">
            <v>BP02184230</v>
          </cell>
          <cell r="B24" t="str">
            <v>GLENVIEW</v>
          </cell>
          <cell r="C24" t="str">
            <v>Village of Glenview Willow Road Multi-Use Path</v>
          </cell>
          <cell r="D24" t="str">
            <v>Pass</v>
          </cell>
          <cell r="E24" t="str">
            <v>Pass</v>
          </cell>
          <cell r="F24" t="str">
            <v>ENG Underway</v>
          </cell>
          <cell r="G24" t="str">
            <v>Connects to the existing Techny and Des Plaines River regional trails</v>
          </cell>
          <cell r="H24">
            <v>10</v>
          </cell>
          <cell r="I24">
            <v>20</v>
          </cell>
          <cell r="J24">
            <v>1</v>
          </cell>
          <cell r="K24">
            <v>5</v>
          </cell>
          <cell r="L24">
            <v>5</v>
          </cell>
          <cell r="M24">
            <v>59</v>
          </cell>
          <cell r="N24">
            <v>1323760</v>
          </cell>
          <cell r="O24">
            <v>89760</v>
          </cell>
          <cell r="P24">
            <v>1234000</v>
          </cell>
          <cell r="Q24"/>
          <cell r="R24"/>
          <cell r="S24"/>
          <cell r="T24"/>
        </row>
        <row r="25">
          <cell r="A25" t="str">
            <v>BP08184258</v>
          </cell>
          <cell r="B25" t="str">
            <v>CAROL STREAM</v>
          </cell>
          <cell r="C25" t="str">
            <v>Southeast Carol Stream Bike Paths</v>
          </cell>
          <cell r="D25" t="str">
            <v>Pass</v>
          </cell>
          <cell r="E25" t="str">
            <v>Pass</v>
          </cell>
          <cell r="F25" t="str">
            <v>Submitted for Review</v>
          </cell>
          <cell r="G25" t="str">
            <v>connects to Great Western Trail</v>
          </cell>
          <cell r="H25">
            <v>10</v>
          </cell>
          <cell r="I25">
            <v>30</v>
          </cell>
          <cell r="J25">
            <v>2</v>
          </cell>
          <cell r="K25">
            <v>5</v>
          </cell>
          <cell r="L25">
            <v>0</v>
          </cell>
          <cell r="M25">
            <v>58</v>
          </cell>
          <cell r="N25">
            <v>380000</v>
          </cell>
          <cell r="O25"/>
          <cell r="P25">
            <v>380000</v>
          </cell>
          <cell r="Q25"/>
          <cell r="R25"/>
          <cell r="S25">
            <v>380000</v>
          </cell>
          <cell r="T25"/>
        </row>
        <row r="26">
          <cell r="A26" t="str">
            <v>BP03184229</v>
          </cell>
          <cell r="B26" t="str">
            <v>PALATINE</v>
          </cell>
          <cell r="C26" t="str">
            <v>Village of Palatine - Roselle Road/Euclid Avenue Multi-Use Path</v>
          </cell>
          <cell r="D26" t="str">
            <v>Pass</v>
          </cell>
          <cell r="E26" t="str">
            <v>Pass</v>
          </cell>
          <cell r="F26" t="str">
            <v>ENG Underway</v>
          </cell>
          <cell r="G26" t="str">
            <v>ties into Algonquin Rd Trail and Palatine Trail</v>
          </cell>
          <cell r="H26">
            <v>10</v>
          </cell>
          <cell r="I26">
            <v>18</v>
          </cell>
          <cell r="J26">
            <v>1</v>
          </cell>
          <cell r="K26">
            <v>5</v>
          </cell>
          <cell r="L26">
            <v>5</v>
          </cell>
          <cell r="M26">
            <v>57</v>
          </cell>
          <cell r="N26">
            <v>400000</v>
          </cell>
          <cell r="O26">
            <v>400000</v>
          </cell>
          <cell r="P26"/>
          <cell r="Q26"/>
          <cell r="R26"/>
          <cell r="S26"/>
          <cell r="T26"/>
        </row>
        <row r="27">
          <cell r="A27" t="str">
            <v>BP08184207</v>
          </cell>
          <cell r="B27" t="str">
            <v>WOODRIDGE</v>
          </cell>
          <cell r="C27" t="str">
            <v>Woodridge - Route 53 Southern Multi-Use Path Connectivity Project</v>
          </cell>
          <cell r="D27" t="str">
            <v>Pass</v>
          </cell>
          <cell r="E27" t="str">
            <v>Fail</v>
          </cell>
          <cell r="F27" t="str">
            <v>ENG Underway</v>
          </cell>
          <cell r="G27" t="str">
            <v>connects to Southern DuPage Co Trail</v>
          </cell>
          <cell r="H27">
            <v>10</v>
          </cell>
          <cell r="I27">
            <v>18</v>
          </cell>
          <cell r="J27">
            <v>1</v>
          </cell>
          <cell r="K27">
            <v>5</v>
          </cell>
          <cell r="L27">
            <v>5</v>
          </cell>
          <cell r="M27">
            <v>57</v>
          </cell>
          <cell r="N27">
            <v>486806</v>
          </cell>
          <cell r="O27"/>
          <cell r="P27">
            <v>486806</v>
          </cell>
          <cell r="Q27"/>
          <cell r="R27"/>
          <cell r="S27"/>
          <cell r="T27"/>
        </row>
        <row r="28">
          <cell r="A28" t="str">
            <v>BP08184212</v>
          </cell>
          <cell r="B28" t="str">
            <v>ROSELLE</v>
          </cell>
          <cell r="C28" t="str">
            <v>Village of Roselle - Irving Park Road Bike Path and Sidewalk</v>
          </cell>
          <cell r="D28" t="str">
            <v>Pass</v>
          </cell>
          <cell r="E28" t="str">
            <v>Pass</v>
          </cell>
          <cell r="F28" t="str">
            <v>ENG Underway</v>
          </cell>
          <cell r="G28" t="str">
            <v>connects to the North Central DuPage Reg'l Trail</v>
          </cell>
          <cell r="H28">
            <v>10</v>
          </cell>
          <cell r="I28">
            <v>18</v>
          </cell>
          <cell r="J28">
            <v>1</v>
          </cell>
          <cell r="K28">
            <v>5</v>
          </cell>
          <cell r="L28">
            <v>0</v>
          </cell>
          <cell r="M28">
            <v>52</v>
          </cell>
          <cell r="N28">
            <v>946400</v>
          </cell>
          <cell r="O28">
            <v>56000</v>
          </cell>
          <cell r="P28">
            <v>108000</v>
          </cell>
          <cell r="Q28">
            <v>782400</v>
          </cell>
          <cell r="R28"/>
          <cell r="S28"/>
          <cell r="T28"/>
        </row>
        <row r="29">
          <cell r="A29" t="str">
            <v>BP06184268</v>
          </cell>
          <cell r="B29" t="str">
            <v>ORLAND HILLS</v>
          </cell>
          <cell r="C29" t="str">
            <v>Orland Hills Multi-Use Path Project</v>
          </cell>
          <cell r="D29" t="str">
            <v>Pass</v>
          </cell>
          <cell r="E29" t="str">
            <v>Pass</v>
          </cell>
          <cell r="F29" t="str">
            <v>ENG Underway</v>
          </cell>
          <cell r="G29" t="str">
            <v>The 94th trail will connect to the RGT on 167th</v>
          </cell>
          <cell r="H29">
            <v>10</v>
          </cell>
          <cell r="I29">
            <v>15</v>
          </cell>
          <cell r="J29">
            <v>2</v>
          </cell>
          <cell r="K29">
            <v>5</v>
          </cell>
          <cell r="L29">
            <v>5</v>
          </cell>
          <cell r="M29">
            <v>48</v>
          </cell>
          <cell r="N29">
            <v>365816</v>
          </cell>
          <cell r="O29">
            <v>24000</v>
          </cell>
          <cell r="P29">
            <v>341816</v>
          </cell>
          <cell r="Q29"/>
          <cell r="R29"/>
          <cell r="S29"/>
          <cell r="T29"/>
        </row>
        <row r="30">
          <cell r="A30" t="str">
            <v>BP05184210</v>
          </cell>
          <cell r="B30" t="str">
            <v>WESTERN SPRINGS</v>
          </cell>
          <cell r="C30" t="str">
            <v>Western Springs Flagg Creek Bicycle Trail</v>
          </cell>
          <cell r="D30" t="str">
            <v>Pass</v>
          </cell>
          <cell r="E30" t="str">
            <v>Withdrawn</v>
          </cell>
          <cell r="F30" t="str">
            <v>Not Begun</v>
          </cell>
          <cell r="G30" t="str">
            <v>connects to a planned RGT but nothing yet</v>
          </cell>
          <cell r="H30">
            <v>0</v>
          </cell>
          <cell r="I30">
            <v>18</v>
          </cell>
          <cell r="J30">
            <v>0</v>
          </cell>
          <cell r="K30">
            <v>5</v>
          </cell>
          <cell r="L30">
            <v>0</v>
          </cell>
          <cell r="M30">
            <v>48</v>
          </cell>
          <cell r="N30">
            <v>2029809</v>
          </cell>
          <cell r="O30">
            <v>80000</v>
          </cell>
          <cell r="P30">
            <v>184000</v>
          </cell>
          <cell r="Q30">
            <v>1765809</v>
          </cell>
          <cell r="R30"/>
          <cell r="S30"/>
          <cell r="T30"/>
        </row>
        <row r="31">
          <cell r="A31" t="str">
            <v>BP07184280</v>
          </cell>
          <cell r="B31" t="str">
            <v>RICHTON PARK</v>
          </cell>
          <cell r="C31" t="str">
            <v>Poplar Avenue Bike Trail Extension</v>
          </cell>
          <cell r="D31" t="str">
            <v>Pass</v>
          </cell>
          <cell r="E31" t="str">
            <v>Fail</v>
          </cell>
          <cell r="F31" t="str">
            <v>Requested ENG1 funds from Invest in Cook (Not Begun)</v>
          </cell>
          <cell r="G31" t="str">
            <v>connects to Old Plank Rd Trail</v>
          </cell>
          <cell r="H31">
            <v>10</v>
          </cell>
          <cell r="I31">
            <v>12</v>
          </cell>
          <cell r="J31">
            <v>2</v>
          </cell>
          <cell r="K31">
            <v>5</v>
          </cell>
          <cell r="L31">
            <v>5</v>
          </cell>
          <cell r="M31">
            <v>45</v>
          </cell>
          <cell r="N31">
            <v>631360</v>
          </cell>
          <cell r="O31">
            <v>42560</v>
          </cell>
          <cell r="P31">
            <v>588800</v>
          </cell>
          <cell r="Q31"/>
          <cell r="R31"/>
          <cell r="S31"/>
          <cell r="T31"/>
        </row>
        <row r="32">
          <cell r="A32" t="str">
            <v>BP11184206</v>
          </cell>
          <cell r="B32" t="str">
            <v>McHenry Co DOT</v>
          </cell>
          <cell r="C32" t="str">
            <v>Bike path along Randall Road</v>
          </cell>
          <cell r="D32" t="str">
            <v>Pass</v>
          </cell>
          <cell r="E32" t="str">
            <v>Pass</v>
          </cell>
          <cell r="F32" t="str">
            <v>ENG Underway</v>
          </cell>
          <cell r="G32" t="str">
            <v>only connects to local trails</v>
          </cell>
          <cell r="H32">
            <v>0</v>
          </cell>
          <cell r="I32">
            <v>18</v>
          </cell>
          <cell r="J32">
            <v>1</v>
          </cell>
          <cell r="K32">
            <v>5</v>
          </cell>
          <cell r="L32">
            <v>0</v>
          </cell>
          <cell r="M32">
            <v>42</v>
          </cell>
          <cell r="N32">
            <v>918240</v>
          </cell>
          <cell r="O32">
            <v>918240</v>
          </cell>
          <cell r="P32"/>
          <cell r="Q32"/>
          <cell r="R32"/>
          <cell r="S32"/>
          <cell r="T32"/>
        </row>
        <row r="33">
          <cell r="A33" t="str">
            <v>BP11184263</v>
          </cell>
          <cell r="B33" t="str">
            <v>HUNTLEY</v>
          </cell>
          <cell r="C33" t="str">
            <v>Multi-Use path along Reed Rd from Vine St to IL Rte 47</v>
          </cell>
          <cell r="D33" t="str">
            <v>Pass</v>
          </cell>
          <cell r="E33" t="str">
            <v>Pass</v>
          </cell>
          <cell r="F33" t="str">
            <v>ENG Underway</v>
          </cell>
          <cell r="G33" t="str">
            <v>connect to existing RGT sidepath</v>
          </cell>
          <cell r="H33">
            <v>10</v>
          </cell>
          <cell r="I33">
            <v>12</v>
          </cell>
          <cell r="J33">
            <v>3</v>
          </cell>
          <cell r="K33">
            <v>5</v>
          </cell>
          <cell r="L33">
            <v>5</v>
          </cell>
          <cell r="M33">
            <v>39</v>
          </cell>
          <cell r="N33">
            <v>192000</v>
          </cell>
          <cell r="O33">
            <v>16000</v>
          </cell>
          <cell r="P33">
            <v>176000</v>
          </cell>
          <cell r="Q33"/>
          <cell r="R33"/>
          <cell r="S33"/>
          <cell r="T33"/>
        </row>
        <row r="34">
          <cell r="A34" t="str">
            <v>BP08184224</v>
          </cell>
          <cell r="B34" t="str">
            <v>NAPERVILLE</v>
          </cell>
          <cell r="C34" t="str">
            <v>North Aurora Road Underpass Bicycle and Pedestrian Facilities</v>
          </cell>
          <cell r="D34" t="str">
            <v>Pass</v>
          </cell>
          <cell r="E34" t="str">
            <v>Pass</v>
          </cell>
          <cell r="F34" t="str">
            <v>Design Approval Granted</v>
          </cell>
          <cell r="G34" t="str">
            <v>does not connect to an existing RGT</v>
          </cell>
          <cell r="H34">
            <v>0</v>
          </cell>
          <cell r="I34">
            <v>12</v>
          </cell>
          <cell r="J34">
            <v>1</v>
          </cell>
          <cell r="K34">
            <v>5</v>
          </cell>
          <cell r="L34">
            <v>0</v>
          </cell>
          <cell r="M34">
            <v>36</v>
          </cell>
          <cell r="N34">
            <v>3932000</v>
          </cell>
          <cell r="O34"/>
          <cell r="P34">
            <v>3932000</v>
          </cell>
          <cell r="Q34"/>
          <cell r="R34"/>
          <cell r="S34"/>
          <cell r="T34"/>
        </row>
        <row r="35">
          <cell r="A35" t="str">
            <v>BP11184219</v>
          </cell>
          <cell r="B35" t="str">
            <v>ALGONQUIN</v>
          </cell>
          <cell r="C35" t="str">
            <v>Multi-Use path along Main St, Park St, Harrison St and Riverview Dr</v>
          </cell>
          <cell r="D35" t="str">
            <v>Pass</v>
          </cell>
          <cell r="E35" t="str">
            <v>Pass</v>
          </cell>
          <cell r="F35" t="str">
            <v>Responding to review comments</v>
          </cell>
          <cell r="G35" t="str">
            <v>connect to Prairie Trail</v>
          </cell>
          <cell r="H35">
            <v>10</v>
          </cell>
          <cell r="I35">
            <v>12</v>
          </cell>
          <cell r="J35">
            <v>3</v>
          </cell>
          <cell r="K35">
            <v>4</v>
          </cell>
          <cell r="L35">
            <v>5</v>
          </cell>
          <cell r="M35">
            <v>33</v>
          </cell>
          <cell r="N35">
            <v>1196800</v>
          </cell>
          <cell r="O35"/>
          <cell r="P35">
            <v>1196800</v>
          </cell>
          <cell r="Q35"/>
          <cell r="R35"/>
          <cell r="S35"/>
          <cell r="T35"/>
        </row>
        <row r="36">
          <cell r="A36" t="str">
            <v>BP06184279</v>
          </cell>
          <cell r="B36" t="str">
            <v>Lemont Park District</v>
          </cell>
          <cell r="C36" t="str">
            <v>Lemont Park District Pedestrian/Bikeway Connector</v>
          </cell>
          <cell r="D36" t="str">
            <v>Pass</v>
          </cell>
          <cell r="E36" t="str">
            <v>Preliminary Fail</v>
          </cell>
          <cell r="F36" t="str">
            <v>ENG Underway</v>
          </cell>
          <cell r="G36"/>
          <cell r="H36">
            <v>0</v>
          </cell>
          <cell r="I36">
            <v>12</v>
          </cell>
          <cell r="J36">
            <v>3</v>
          </cell>
          <cell r="K36">
            <v>5</v>
          </cell>
          <cell r="L36">
            <v>5</v>
          </cell>
          <cell r="M36">
            <v>29</v>
          </cell>
          <cell r="N36">
            <v>253176</v>
          </cell>
          <cell r="O36">
            <v>23200</v>
          </cell>
          <cell r="P36">
            <v>229976</v>
          </cell>
          <cell r="Q36"/>
          <cell r="R36"/>
          <cell r="S36"/>
          <cell r="T36"/>
        </row>
        <row r="37">
          <cell r="A37" t="str">
            <v>BP10184250</v>
          </cell>
          <cell r="B37" t="str">
            <v>LIBERTYVILLE TOWNSHIP</v>
          </cell>
          <cell r="C37" t="str">
            <v>LTHD Oak Spring Rd Bike Lanes</v>
          </cell>
          <cell r="D37" t="str">
            <v>Fail</v>
          </cell>
          <cell r="E37" t="str">
            <v>Preliminary Pass</v>
          </cell>
          <cell r="F37" t="str">
            <v>ENG Underway</v>
          </cell>
          <cell r="G37" t="str">
            <v>Connects to Des Plaines River Trail</v>
          </cell>
          <cell r="H37">
            <v>10</v>
          </cell>
          <cell r="I37">
            <v>6</v>
          </cell>
          <cell r="J37">
            <v>3</v>
          </cell>
          <cell r="K37">
            <v>5</v>
          </cell>
          <cell r="L37">
            <v>0</v>
          </cell>
          <cell r="M37">
            <v>28</v>
          </cell>
          <cell r="N37">
            <v>120300</v>
          </cell>
          <cell r="O37"/>
          <cell r="P37">
            <v>18900</v>
          </cell>
          <cell r="Q37">
            <v>101400</v>
          </cell>
          <cell r="R37"/>
          <cell r="S37"/>
          <cell r="T37"/>
        </row>
        <row r="38">
          <cell r="A38" t="str">
            <v>BP12184235</v>
          </cell>
          <cell r="B38" t="str">
            <v>ELWOOD</v>
          </cell>
          <cell r="C38" t="str">
            <v>Village of Elwood Mississippi Street Bike Path</v>
          </cell>
          <cell r="D38" t="str">
            <v>Pass</v>
          </cell>
          <cell r="E38" t="str">
            <v>Pass</v>
          </cell>
          <cell r="F38" t="str">
            <v>Phase I Exemption</v>
          </cell>
          <cell r="G38" t="str">
            <v>no contection</v>
          </cell>
          <cell r="H38">
            <v>0</v>
          </cell>
          <cell r="I38">
            <v>6</v>
          </cell>
          <cell r="J38">
            <v>3</v>
          </cell>
          <cell r="K38">
            <v>5</v>
          </cell>
          <cell r="L38">
            <v>5</v>
          </cell>
          <cell r="M38">
            <v>23</v>
          </cell>
          <cell r="N38">
            <v>12064</v>
          </cell>
          <cell r="O38">
            <v>12064</v>
          </cell>
          <cell r="P38"/>
          <cell r="Q38"/>
          <cell r="R38"/>
          <cell r="S38"/>
          <cell r="T38"/>
        </row>
        <row r="39">
          <cell r="A39" t="str">
            <v>BP03184213</v>
          </cell>
          <cell r="B39" t="str">
            <v>PALATINE</v>
          </cell>
          <cell r="C39" t="str">
            <v>Village of Palatine - Smith Street Connection to Jens Jensen Forest Preserve Path</v>
          </cell>
          <cell r="D39" t="str">
            <v>Pass</v>
          </cell>
          <cell r="E39" t="str">
            <v>Pass</v>
          </cell>
          <cell r="F39" t="str">
            <v>Submitted for Review</v>
          </cell>
          <cell r="G39" t="str">
            <v>Ties into  Deer Grove East Forest Preserve which has a RGT running through it but this connector does not directly make contact</v>
          </cell>
          <cell r="H39">
            <v>0</v>
          </cell>
          <cell r="I39">
            <v>12</v>
          </cell>
          <cell r="J39">
            <v>3</v>
          </cell>
          <cell r="K39">
            <v>4</v>
          </cell>
          <cell r="L39">
            <v>5</v>
          </cell>
          <cell r="M39">
            <v>23</v>
          </cell>
          <cell r="N39">
            <v>112000</v>
          </cell>
          <cell r="O39">
            <v>112000</v>
          </cell>
          <cell r="P39"/>
          <cell r="Q39"/>
          <cell r="R39"/>
          <cell r="S39"/>
          <cell r="T39"/>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7"/>
  <sheetViews>
    <sheetView tabSelected="1" workbookViewId="0">
      <selection activeCell="A3" sqref="A3"/>
    </sheetView>
  </sheetViews>
  <sheetFormatPr defaultRowHeight="15" x14ac:dyDescent="0.25"/>
  <cols>
    <col min="1" max="1" width="16.140625" customWidth="1"/>
    <col min="2" max="2" width="11.5703125" bestFit="1" customWidth="1"/>
    <col min="3" max="3" width="13.5703125" customWidth="1"/>
    <col min="4" max="4" width="34.7109375" customWidth="1"/>
    <col min="5" max="6" width="12.7109375" bestFit="1" customWidth="1"/>
    <col min="7" max="7" width="15.85546875" customWidth="1"/>
    <col min="8" max="9" width="11.140625" customWidth="1"/>
    <col min="10" max="10" width="12.42578125" customWidth="1"/>
    <col min="11" max="11" width="13.85546875" customWidth="1"/>
    <col min="12" max="12" width="11.140625" customWidth="1"/>
    <col min="13" max="13" width="11.42578125" customWidth="1"/>
  </cols>
  <sheetData>
    <row r="1" spans="1:32" s="3" customFormat="1" ht="34.5" customHeight="1" x14ac:dyDescent="0.35">
      <c r="A1" s="1" t="s">
        <v>0</v>
      </c>
      <c r="C1" s="4"/>
      <c r="D1" s="4"/>
      <c r="E1"/>
      <c r="F1"/>
      <c r="G1" s="56"/>
      <c r="H1" s="6"/>
      <c r="I1" s="7"/>
      <c r="J1" s="8"/>
      <c r="K1" s="11"/>
      <c r="L1" s="12"/>
      <c r="M1" s="7"/>
      <c r="N1" s="13"/>
      <c r="O1" s="14"/>
      <c r="P1" s="15"/>
      <c r="Q1" s="7"/>
      <c r="R1" s="16"/>
      <c r="S1" s="17"/>
      <c r="T1" s="17"/>
      <c r="U1" s="18"/>
      <c r="V1" s="17"/>
      <c r="W1" s="17"/>
      <c r="X1" s="19"/>
      <c r="Y1" s="19"/>
      <c r="Z1" s="19"/>
      <c r="AA1" s="7"/>
      <c r="AB1" s="7"/>
      <c r="AE1" s="20"/>
      <c r="AF1" s="21"/>
    </row>
    <row r="2" spans="1:32" s="3" customFormat="1" ht="15.75" x14ac:dyDescent="0.25">
      <c r="A2" s="97" t="s">
        <v>447</v>
      </c>
      <c r="B2" s="22"/>
      <c r="C2" s="22"/>
      <c r="D2" s="22"/>
      <c r="E2" s="22"/>
      <c r="F2" s="98"/>
      <c r="G2" s="98"/>
      <c r="H2" s="23"/>
      <c r="I2" s="7"/>
      <c r="J2" s="8"/>
      <c r="K2" s="25"/>
      <c r="L2" s="26"/>
      <c r="M2" s="24"/>
      <c r="N2" s="27"/>
      <c r="O2" s="28"/>
      <c r="P2" s="15"/>
      <c r="Q2" s="24"/>
      <c r="R2" s="16"/>
      <c r="S2" s="17"/>
      <c r="T2" s="17"/>
      <c r="U2" s="18"/>
      <c r="V2" s="17"/>
      <c r="W2" s="17"/>
      <c r="X2" s="19"/>
      <c r="Y2" s="19"/>
      <c r="Z2" s="19"/>
      <c r="AA2" s="7"/>
      <c r="AB2" s="7"/>
      <c r="AE2" s="20"/>
      <c r="AF2" s="21"/>
    </row>
    <row r="3" spans="1:32" s="96" customFormat="1" ht="30" customHeight="1" x14ac:dyDescent="0.25">
      <c r="A3" s="212"/>
      <c r="B3" s="212" t="s">
        <v>32</v>
      </c>
      <c r="C3" s="212" t="s">
        <v>32</v>
      </c>
      <c r="D3" s="212" t="s">
        <v>32</v>
      </c>
      <c r="E3" s="213" t="s">
        <v>32</v>
      </c>
      <c r="F3" s="213"/>
      <c r="G3" s="214" t="s">
        <v>32</v>
      </c>
      <c r="H3" s="236" t="s">
        <v>441</v>
      </c>
      <c r="I3" s="237"/>
      <c r="J3" s="237"/>
      <c r="K3" s="237"/>
      <c r="L3" s="238"/>
      <c r="M3" s="235" t="s">
        <v>442</v>
      </c>
    </row>
    <row r="4" spans="1:32" ht="76.5" x14ac:dyDescent="0.25">
      <c r="A4" s="63" t="s">
        <v>7</v>
      </c>
      <c r="B4" s="64" t="s">
        <v>10</v>
      </c>
      <c r="C4" s="65" t="s">
        <v>11</v>
      </c>
      <c r="D4" s="66" t="s">
        <v>12</v>
      </c>
      <c r="E4" s="67" t="s">
        <v>433</v>
      </c>
      <c r="F4" s="188" t="s">
        <v>434</v>
      </c>
      <c r="G4" s="187" t="s">
        <v>443</v>
      </c>
      <c r="H4" s="68" t="s">
        <v>14</v>
      </c>
      <c r="I4" s="69" t="s">
        <v>15</v>
      </c>
      <c r="J4" s="70" t="s">
        <v>445</v>
      </c>
      <c r="K4" s="71" t="s">
        <v>435</v>
      </c>
      <c r="L4" s="101" t="s">
        <v>33</v>
      </c>
      <c r="M4" s="211" t="s">
        <v>444</v>
      </c>
    </row>
    <row r="5" spans="1:32" ht="38.25" x14ac:dyDescent="0.25">
      <c r="A5" s="215" t="s">
        <v>386</v>
      </c>
      <c r="B5" s="216" t="s">
        <v>378</v>
      </c>
      <c r="C5" s="217" t="s">
        <v>360</v>
      </c>
      <c r="D5" s="218" t="s">
        <v>379</v>
      </c>
      <c r="E5" s="219">
        <v>342500</v>
      </c>
      <c r="F5" s="220">
        <v>270000</v>
      </c>
      <c r="G5" s="221"/>
      <c r="H5" s="222">
        <v>853.99060045032854</v>
      </c>
      <c r="I5" s="223"/>
      <c r="J5" s="224">
        <v>53.481686610531014</v>
      </c>
      <c r="K5" s="225">
        <v>3</v>
      </c>
      <c r="L5" s="226">
        <v>56.481686610531014</v>
      </c>
      <c r="M5" s="229"/>
    </row>
    <row r="6" spans="1:32" x14ac:dyDescent="0.25">
      <c r="A6" s="72" t="s">
        <v>386</v>
      </c>
      <c r="B6" s="73" t="s">
        <v>376</v>
      </c>
      <c r="C6" s="74" t="s">
        <v>343</v>
      </c>
      <c r="D6" s="75" t="s">
        <v>377</v>
      </c>
      <c r="E6" s="76">
        <v>382500</v>
      </c>
      <c r="F6" s="189">
        <v>306000</v>
      </c>
      <c r="G6" s="77">
        <v>306000</v>
      </c>
      <c r="H6" s="78">
        <v>1036.9476330118021</v>
      </c>
      <c r="I6" s="79"/>
      <c r="J6" s="80">
        <v>52.180080211942332</v>
      </c>
      <c r="K6" s="227">
        <v>18</v>
      </c>
      <c r="L6" s="102">
        <v>70.180080211942339</v>
      </c>
      <c r="M6" s="230"/>
    </row>
    <row r="7" spans="1:32" ht="38.25" x14ac:dyDescent="0.25">
      <c r="A7" s="72" t="s">
        <v>386</v>
      </c>
      <c r="B7" s="73" t="s">
        <v>359</v>
      </c>
      <c r="C7" s="74" t="s">
        <v>360</v>
      </c>
      <c r="D7" s="75" t="s">
        <v>361</v>
      </c>
      <c r="E7" s="76">
        <v>495000</v>
      </c>
      <c r="F7" s="189">
        <v>396000</v>
      </c>
      <c r="G7" s="77">
        <v>396000</v>
      </c>
      <c r="H7" s="78">
        <v>1234.2345904318618</v>
      </c>
      <c r="I7" s="79"/>
      <c r="J7" s="80">
        <v>50.812000725745058</v>
      </c>
      <c r="K7" s="227">
        <v>3</v>
      </c>
      <c r="L7" s="102">
        <v>53.812000725745058</v>
      </c>
      <c r="M7" s="230"/>
    </row>
    <row r="8" spans="1:32" x14ac:dyDescent="0.25">
      <c r="A8" s="72" t="s">
        <v>386</v>
      </c>
      <c r="B8" s="73" t="s">
        <v>370</v>
      </c>
      <c r="C8" s="81" t="s">
        <v>371</v>
      </c>
      <c r="D8" s="75" t="s">
        <v>372</v>
      </c>
      <c r="E8" s="76">
        <v>675813</v>
      </c>
      <c r="F8" s="189">
        <v>523200</v>
      </c>
      <c r="G8" s="77">
        <v>523200</v>
      </c>
      <c r="H8" s="78">
        <v>1423.191836862957</v>
      </c>
      <c r="I8" s="79"/>
      <c r="J8" s="80">
        <v>49.53532503554451</v>
      </c>
      <c r="K8" s="227">
        <v>6</v>
      </c>
      <c r="L8" s="102">
        <v>55.53532503554451</v>
      </c>
      <c r="M8" s="230"/>
    </row>
    <row r="9" spans="1:32" x14ac:dyDescent="0.25">
      <c r="A9" s="72" t="s">
        <v>386</v>
      </c>
      <c r="B9" s="73" t="s">
        <v>380</v>
      </c>
      <c r="C9" s="74" t="s">
        <v>381</v>
      </c>
      <c r="D9" s="75" t="s">
        <v>382</v>
      </c>
      <c r="E9" s="76">
        <v>2266869</v>
      </c>
      <c r="F9" s="189">
        <v>1813495</v>
      </c>
      <c r="G9" s="77">
        <v>1813495</v>
      </c>
      <c r="H9" s="78">
        <v>1981.9982260464776</v>
      </c>
      <c r="I9" s="79"/>
      <c r="J9" s="80">
        <v>45.944432144939277</v>
      </c>
      <c r="K9" s="227">
        <v>13.399999999999999</v>
      </c>
      <c r="L9" s="102">
        <v>59.344432144939276</v>
      </c>
      <c r="M9" s="230"/>
    </row>
    <row r="10" spans="1:32" ht="38.25" x14ac:dyDescent="0.25">
      <c r="A10" s="72" t="s">
        <v>386</v>
      </c>
      <c r="B10" s="73" t="s">
        <v>365</v>
      </c>
      <c r="C10" s="74" t="s">
        <v>184</v>
      </c>
      <c r="D10" s="75" t="s">
        <v>366</v>
      </c>
      <c r="E10" s="76">
        <v>231000</v>
      </c>
      <c r="F10" s="189">
        <v>185000</v>
      </c>
      <c r="G10" s="77"/>
      <c r="H10" s="78">
        <v>2061.005664072487</v>
      </c>
      <c r="I10" s="79"/>
      <c r="J10" s="80">
        <v>45.458184869754518</v>
      </c>
      <c r="K10" s="227">
        <v>3</v>
      </c>
      <c r="L10" s="102">
        <v>48.458184869754518</v>
      </c>
      <c r="M10" s="230"/>
    </row>
    <row r="11" spans="1:32" ht="25.5" x14ac:dyDescent="0.25">
      <c r="A11" s="72" t="s">
        <v>386</v>
      </c>
      <c r="B11" s="73" t="s">
        <v>383</v>
      </c>
      <c r="C11" s="74" t="s">
        <v>343</v>
      </c>
      <c r="D11" s="75" t="s">
        <v>384</v>
      </c>
      <c r="E11" s="76">
        <v>2297068</v>
      </c>
      <c r="F11" s="189">
        <v>1838088</v>
      </c>
      <c r="G11" s="77"/>
      <c r="H11" s="78">
        <v>4734.8043992595876</v>
      </c>
      <c r="I11" s="79"/>
      <c r="J11" s="80">
        <v>31.712710144241129</v>
      </c>
      <c r="K11" s="227">
        <v>13.5</v>
      </c>
      <c r="L11" s="102">
        <v>45.212710144241129</v>
      </c>
      <c r="M11" s="230"/>
    </row>
    <row r="12" spans="1:32" ht="25.5" x14ac:dyDescent="0.25">
      <c r="A12" s="72" t="s">
        <v>386</v>
      </c>
      <c r="B12" s="73" t="s">
        <v>373</v>
      </c>
      <c r="C12" s="74" t="s">
        <v>374</v>
      </c>
      <c r="D12" s="75" t="s">
        <v>375</v>
      </c>
      <c r="E12" s="76">
        <v>862700</v>
      </c>
      <c r="F12" s="189">
        <v>694160</v>
      </c>
      <c r="G12" s="77"/>
      <c r="H12" s="78">
        <v>14185.429461364951</v>
      </c>
      <c r="I12" s="79"/>
      <c r="J12" s="80">
        <v>8.8819402805770107</v>
      </c>
      <c r="K12" s="227">
        <v>4.3</v>
      </c>
      <c r="L12" s="102">
        <v>13.18194028057701</v>
      </c>
      <c r="M12" s="230"/>
    </row>
    <row r="13" spans="1:32" ht="25.5" x14ac:dyDescent="0.25">
      <c r="A13" s="72" t="s">
        <v>386</v>
      </c>
      <c r="B13" s="73" t="s">
        <v>367</v>
      </c>
      <c r="C13" s="74" t="s">
        <v>368</v>
      </c>
      <c r="D13" s="75" t="s">
        <v>369</v>
      </c>
      <c r="E13" s="76">
        <v>662335</v>
      </c>
      <c r="F13" s="189">
        <v>513868</v>
      </c>
      <c r="G13" s="77"/>
      <c r="H13" s="78">
        <v>17595.178061641454</v>
      </c>
      <c r="I13" s="79"/>
      <c r="J13" s="80">
        <v>5.6115991974772639</v>
      </c>
      <c r="K13" s="227">
        <v>6</v>
      </c>
      <c r="L13" s="102">
        <v>11.611599197477265</v>
      </c>
      <c r="M13" s="230"/>
    </row>
    <row r="14" spans="1:32" ht="38.25" x14ac:dyDescent="0.25">
      <c r="A14" s="72" t="s">
        <v>386</v>
      </c>
      <c r="B14" s="73" t="s">
        <v>362</v>
      </c>
      <c r="C14" s="74" t="s">
        <v>363</v>
      </c>
      <c r="D14" s="75" t="s">
        <v>364</v>
      </c>
      <c r="E14" s="76">
        <v>595580</v>
      </c>
      <c r="F14" s="189">
        <v>444308</v>
      </c>
      <c r="G14" s="77"/>
      <c r="H14" s="78">
        <v>20632.67655353653</v>
      </c>
      <c r="I14" s="79"/>
      <c r="J14" s="80">
        <v>3.7276635949212715</v>
      </c>
      <c r="K14" s="227">
        <v>3</v>
      </c>
      <c r="L14" s="102">
        <v>6.7276635949212711</v>
      </c>
      <c r="M14" s="230"/>
    </row>
    <row r="15" spans="1:32" ht="25.5" x14ac:dyDescent="0.25">
      <c r="A15" s="72" t="s">
        <v>102</v>
      </c>
      <c r="B15" s="73" t="s">
        <v>54</v>
      </c>
      <c r="C15" s="74" t="s">
        <v>156</v>
      </c>
      <c r="D15" s="75" t="s">
        <v>55</v>
      </c>
      <c r="E15" s="76">
        <v>701788</v>
      </c>
      <c r="F15" s="189">
        <v>515760</v>
      </c>
      <c r="G15" s="191">
        <v>515760</v>
      </c>
      <c r="H15" s="78">
        <v>905.25636213532584</v>
      </c>
      <c r="I15" s="79"/>
      <c r="J15" s="80">
        <v>53.113728075788323</v>
      </c>
      <c r="K15" s="227">
        <v>18.943545</v>
      </c>
      <c r="L15" s="102">
        <v>72.057273075788316</v>
      </c>
      <c r="M15" s="231">
        <v>77</v>
      </c>
    </row>
    <row r="16" spans="1:32" x14ac:dyDescent="0.25">
      <c r="A16" s="72" t="s">
        <v>102</v>
      </c>
      <c r="B16" s="73" t="s">
        <v>85</v>
      </c>
      <c r="C16" s="74" t="s">
        <v>111</v>
      </c>
      <c r="D16" s="75" t="s">
        <v>86</v>
      </c>
      <c r="E16" s="76">
        <v>595850</v>
      </c>
      <c r="F16" s="189">
        <v>428680</v>
      </c>
      <c r="G16" s="191">
        <v>428680</v>
      </c>
      <c r="H16" s="78">
        <v>1222.0020660927921</v>
      </c>
      <c r="I16" s="79"/>
      <c r="J16" s="80">
        <v>50.895773868860566</v>
      </c>
      <c r="K16" s="227">
        <v>21.468016980000002</v>
      </c>
      <c r="L16" s="102">
        <v>72.36379084886056</v>
      </c>
      <c r="M16" s="231">
        <v>66</v>
      </c>
    </row>
    <row r="17" spans="1:13" x14ac:dyDescent="0.25">
      <c r="A17" s="72" t="s">
        <v>102</v>
      </c>
      <c r="B17" s="73" t="s">
        <v>56</v>
      </c>
      <c r="C17" s="74" t="s">
        <v>157</v>
      </c>
      <c r="D17" s="75" t="s">
        <v>57</v>
      </c>
      <c r="E17" s="76">
        <v>1500000</v>
      </c>
      <c r="F17" s="189">
        <v>1145000</v>
      </c>
      <c r="G17" s="191">
        <v>1145000</v>
      </c>
      <c r="H17" s="78">
        <v>2649.7983112192337</v>
      </c>
      <c r="I17" s="79"/>
      <c r="J17" s="80">
        <v>41.992931860918631</v>
      </c>
      <c r="K17" s="227">
        <v>24.566634999999998</v>
      </c>
      <c r="L17" s="102">
        <v>66.559566860918636</v>
      </c>
      <c r="M17" s="231">
        <v>76</v>
      </c>
    </row>
    <row r="18" spans="1:13" ht="25.5" x14ac:dyDescent="0.25">
      <c r="A18" s="72" t="s">
        <v>102</v>
      </c>
      <c r="B18" s="73" t="s">
        <v>100</v>
      </c>
      <c r="C18" s="74" t="s">
        <v>116</v>
      </c>
      <c r="D18" s="75" t="s">
        <v>101</v>
      </c>
      <c r="E18" s="76">
        <v>1087000</v>
      </c>
      <c r="F18" s="189">
        <v>813600</v>
      </c>
      <c r="G18" s="191">
        <v>813600</v>
      </c>
      <c r="H18" s="78">
        <v>3015.0747333670938</v>
      </c>
      <c r="I18" s="82"/>
      <c r="J18" s="80">
        <v>39.977237961633257</v>
      </c>
      <c r="K18" s="228">
        <v>18.637233999999999</v>
      </c>
      <c r="L18" s="102">
        <v>58.614471961633257</v>
      </c>
      <c r="M18" s="231">
        <v>78</v>
      </c>
    </row>
    <row r="19" spans="1:13" ht="25.5" x14ac:dyDescent="0.25">
      <c r="A19" s="72" t="s">
        <v>102</v>
      </c>
      <c r="B19" s="73" t="s">
        <v>52</v>
      </c>
      <c r="C19" s="74" t="s">
        <v>155</v>
      </c>
      <c r="D19" s="75" t="s">
        <v>53</v>
      </c>
      <c r="E19" s="76">
        <v>589000</v>
      </c>
      <c r="F19" s="189">
        <v>400000</v>
      </c>
      <c r="G19" s="77">
        <v>400000</v>
      </c>
      <c r="H19" s="78">
        <v>3869.5870711078642</v>
      </c>
      <c r="I19" s="79"/>
      <c r="J19" s="80">
        <v>35.631664919845683</v>
      </c>
      <c r="K19" s="227">
        <v>20.107835000000001</v>
      </c>
      <c r="L19" s="102">
        <v>55.739499919845684</v>
      </c>
      <c r="M19" s="231">
        <v>57</v>
      </c>
    </row>
    <row r="20" spans="1:13" x14ac:dyDescent="0.25">
      <c r="A20" s="72" t="s">
        <v>102</v>
      </c>
      <c r="B20" s="73" t="s">
        <v>41</v>
      </c>
      <c r="C20" s="74" t="s">
        <v>152</v>
      </c>
      <c r="D20" s="75" t="s">
        <v>42</v>
      </c>
      <c r="E20" s="76">
        <v>3720000</v>
      </c>
      <c r="F20" s="189">
        <v>2880000</v>
      </c>
      <c r="G20" s="191">
        <v>2880000</v>
      </c>
      <c r="H20" s="78">
        <v>5398.289444893383</v>
      </c>
      <c r="I20" s="79"/>
      <c r="J20" s="80">
        <v>29.002072565299585</v>
      </c>
      <c r="K20" s="227">
        <v>25.383127975000001</v>
      </c>
      <c r="L20" s="102">
        <v>54.385200540299586</v>
      </c>
      <c r="M20" s="231">
        <v>90</v>
      </c>
    </row>
    <row r="21" spans="1:13" ht="25.5" x14ac:dyDescent="0.25">
      <c r="A21" s="72" t="s">
        <v>102</v>
      </c>
      <c r="B21" s="73" t="s">
        <v>89</v>
      </c>
      <c r="C21" s="74" t="s">
        <v>169</v>
      </c>
      <c r="D21" s="75" t="s">
        <v>90</v>
      </c>
      <c r="E21" s="76">
        <v>164100</v>
      </c>
      <c r="F21" s="189">
        <v>120300</v>
      </c>
      <c r="G21" s="191"/>
      <c r="H21" s="78">
        <v>5840.7652223970645</v>
      </c>
      <c r="I21" s="79"/>
      <c r="J21" s="80">
        <v>27.324396079802398</v>
      </c>
      <c r="K21" s="227">
        <v>15.582050000000001</v>
      </c>
      <c r="L21" s="102">
        <v>42.9064460798024</v>
      </c>
      <c r="M21" s="231">
        <v>28</v>
      </c>
    </row>
    <row r="22" spans="1:13" x14ac:dyDescent="0.25">
      <c r="A22" s="72" t="s">
        <v>102</v>
      </c>
      <c r="B22" s="73" t="s">
        <v>79</v>
      </c>
      <c r="C22" s="74" t="s">
        <v>167</v>
      </c>
      <c r="D22" s="75" t="s">
        <v>80</v>
      </c>
      <c r="E22" s="76">
        <v>2459900</v>
      </c>
      <c r="F22" s="189">
        <v>380000</v>
      </c>
      <c r="G22" s="191">
        <v>380000</v>
      </c>
      <c r="H22" s="78">
        <v>6896.0685310981753</v>
      </c>
      <c r="I22" s="79"/>
      <c r="J22" s="80">
        <v>23.704484829824537</v>
      </c>
      <c r="K22" s="227">
        <v>19.297069999999998</v>
      </c>
      <c r="L22" s="102">
        <v>43.001554829824535</v>
      </c>
      <c r="M22" s="231">
        <v>58</v>
      </c>
    </row>
    <row r="23" spans="1:13" ht="25.5" x14ac:dyDescent="0.25">
      <c r="A23" s="72" t="s">
        <v>102</v>
      </c>
      <c r="B23" s="73" t="s">
        <v>73</v>
      </c>
      <c r="C23" s="74" t="s">
        <v>164</v>
      </c>
      <c r="D23" s="75" t="s">
        <v>74</v>
      </c>
      <c r="E23" s="76">
        <v>1253000</v>
      </c>
      <c r="F23" s="189">
        <v>946400</v>
      </c>
      <c r="G23" s="191"/>
      <c r="H23" s="78">
        <v>7497.2947594951311</v>
      </c>
      <c r="I23" s="79"/>
      <c r="J23" s="80">
        <v>21.860870042296213</v>
      </c>
      <c r="K23" s="227">
        <v>21.556380000000001</v>
      </c>
      <c r="L23" s="102">
        <v>43.417250042296217</v>
      </c>
      <c r="M23" s="231">
        <v>52</v>
      </c>
    </row>
    <row r="24" spans="1:13" x14ac:dyDescent="0.25">
      <c r="A24" s="72" t="s">
        <v>102</v>
      </c>
      <c r="B24" s="73" t="s">
        <v>65</v>
      </c>
      <c r="C24" s="74" t="s">
        <v>160</v>
      </c>
      <c r="D24" s="75" t="s">
        <v>66</v>
      </c>
      <c r="E24" s="76">
        <v>894000</v>
      </c>
      <c r="F24" s="189">
        <v>716000</v>
      </c>
      <c r="G24" s="191"/>
      <c r="H24" s="78">
        <v>8113.2724708848673</v>
      </c>
      <c r="I24" s="82"/>
      <c r="J24" s="80">
        <v>20.120631829308422</v>
      </c>
      <c r="K24" s="228">
        <v>19.75483736</v>
      </c>
      <c r="L24" s="102">
        <v>39.875469189308419</v>
      </c>
      <c r="M24" s="231">
        <v>61</v>
      </c>
    </row>
    <row r="25" spans="1:13" ht="38.25" x14ac:dyDescent="0.25">
      <c r="A25" s="72" t="s">
        <v>102</v>
      </c>
      <c r="B25" s="83" t="s">
        <v>83</v>
      </c>
      <c r="C25" s="74" t="s">
        <v>168</v>
      </c>
      <c r="D25" s="75" t="s">
        <v>84</v>
      </c>
      <c r="E25" s="76">
        <v>874343</v>
      </c>
      <c r="F25" s="189">
        <v>680034</v>
      </c>
      <c r="G25" s="191">
        <v>680034</v>
      </c>
      <c r="H25" s="78">
        <v>11693.279165122551</v>
      </c>
      <c r="I25" s="79"/>
      <c r="J25" s="80">
        <v>12.424037759288691</v>
      </c>
      <c r="K25" s="227">
        <v>21.806464999999999</v>
      </c>
      <c r="L25" s="102">
        <v>34.23050275928869</v>
      </c>
      <c r="M25" s="231">
        <v>67</v>
      </c>
    </row>
    <row r="26" spans="1:13" ht="25.5" x14ac:dyDescent="0.25">
      <c r="A26" s="72" t="s">
        <v>102</v>
      </c>
      <c r="B26" s="73" t="s">
        <v>94</v>
      </c>
      <c r="C26" s="74" t="s">
        <v>113</v>
      </c>
      <c r="D26" s="75" t="s">
        <v>95</v>
      </c>
      <c r="E26" s="76">
        <v>1768000</v>
      </c>
      <c r="F26" s="189">
        <v>1196800</v>
      </c>
      <c r="G26" s="191"/>
      <c r="H26" s="78">
        <v>13290.758667898803</v>
      </c>
      <c r="I26" s="79"/>
      <c r="J26" s="80">
        <v>10.019203784709662</v>
      </c>
      <c r="K26" s="227">
        <v>12.812340000000001</v>
      </c>
      <c r="L26" s="102">
        <v>22.831543784709663</v>
      </c>
      <c r="M26" s="231">
        <v>33</v>
      </c>
    </row>
    <row r="27" spans="1:13" ht="25.5" x14ac:dyDescent="0.25">
      <c r="A27" s="72" t="s">
        <v>102</v>
      </c>
      <c r="B27" s="73" t="s">
        <v>62</v>
      </c>
      <c r="C27" s="74" t="s">
        <v>63</v>
      </c>
      <c r="D27" s="75" t="s">
        <v>64</v>
      </c>
      <c r="E27" s="76">
        <v>316470</v>
      </c>
      <c r="F27" s="189">
        <v>253176</v>
      </c>
      <c r="G27" s="191"/>
      <c r="H27" s="78">
        <v>15130.771616178268</v>
      </c>
      <c r="I27" s="79"/>
      <c r="J27" s="80">
        <v>7.8202194876432367</v>
      </c>
      <c r="K27" s="227">
        <v>9.1719715199999996</v>
      </c>
      <c r="L27" s="102">
        <v>16.992191007643235</v>
      </c>
      <c r="M27" s="231">
        <v>29</v>
      </c>
    </row>
    <row r="28" spans="1:13" ht="25.5" x14ac:dyDescent="0.25">
      <c r="A28" s="72" t="s">
        <v>102</v>
      </c>
      <c r="B28" s="73" t="s">
        <v>71</v>
      </c>
      <c r="C28" s="74" t="s">
        <v>163</v>
      </c>
      <c r="D28" s="75" t="s">
        <v>72</v>
      </c>
      <c r="E28" s="76">
        <v>698507</v>
      </c>
      <c r="F28" s="189">
        <v>486806</v>
      </c>
      <c r="G28" s="191"/>
      <c r="H28" s="78">
        <v>16166.367420708619</v>
      </c>
      <c r="I28" s="79"/>
      <c r="J28" s="80">
        <v>6.8022328901658948</v>
      </c>
      <c r="K28" s="227">
        <v>19.275385</v>
      </c>
      <c r="L28" s="102">
        <v>26.077617890165897</v>
      </c>
      <c r="M28" s="231">
        <v>57</v>
      </c>
    </row>
    <row r="29" spans="1:13" x14ac:dyDescent="0.25">
      <c r="A29" s="72" t="s">
        <v>102</v>
      </c>
      <c r="B29" s="73" t="s">
        <v>87</v>
      </c>
      <c r="C29" s="74" t="s">
        <v>112</v>
      </c>
      <c r="D29" s="75" t="s">
        <v>88</v>
      </c>
      <c r="E29" s="76">
        <v>1009680</v>
      </c>
      <c r="F29" s="189">
        <v>767357</v>
      </c>
      <c r="G29" s="191"/>
      <c r="H29" s="78">
        <v>18326.78240388749</v>
      </c>
      <c r="I29" s="84"/>
      <c r="J29" s="80">
        <v>5.0850862439522295</v>
      </c>
      <c r="K29" s="227">
        <v>19.597594999999998</v>
      </c>
      <c r="L29" s="102">
        <v>24.682681243952228</v>
      </c>
      <c r="M29" s="231">
        <v>66</v>
      </c>
    </row>
    <row r="30" spans="1:13" ht="38.25" x14ac:dyDescent="0.25">
      <c r="A30" s="72" t="s">
        <v>102</v>
      </c>
      <c r="B30" s="73" t="s">
        <v>77</v>
      </c>
      <c r="C30" s="74" t="s">
        <v>166</v>
      </c>
      <c r="D30" s="75" t="s">
        <v>78</v>
      </c>
      <c r="E30" s="76">
        <v>4675000</v>
      </c>
      <c r="F30" s="189">
        <v>2730134</v>
      </c>
      <c r="G30" s="191">
        <v>2730134</v>
      </c>
      <c r="H30" s="78">
        <v>19352.484855933151</v>
      </c>
      <c r="I30" s="79"/>
      <c r="J30" s="80">
        <v>4.4290389155503895</v>
      </c>
      <c r="K30" s="228">
        <v>20.558689999999999</v>
      </c>
      <c r="L30" s="102">
        <v>24.987728915550388</v>
      </c>
      <c r="M30" s="231">
        <v>72</v>
      </c>
    </row>
    <row r="31" spans="1:13" ht="25.5" x14ac:dyDescent="0.25">
      <c r="A31" s="72" t="s">
        <v>102</v>
      </c>
      <c r="B31" s="73" t="s">
        <v>98</v>
      </c>
      <c r="C31" s="74" t="s">
        <v>115</v>
      </c>
      <c r="D31" s="75" t="s">
        <v>99</v>
      </c>
      <c r="E31" s="76">
        <v>239290</v>
      </c>
      <c r="F31" s="189">
        <v>12064</v>
      </c>
      <c r="G31" s="191"/>
      <c r="H31" s="78">
        <v>20835.006350622272</v>
      </c>
      <c r="I31" s="82"/>
      <c r="J31" s="80">
        <v>3.6274658456303692</v>
      </c>
      <c r="K31" s="228">
        <v>11.490762999999999</v>
      </c>
      <c r="L31" s="102">
        <v>15.11822884563037</v>
      </c>
      <c r="M31" s="231">
        <v>23</v>
      </c>
    </row>
    <row r="32" spans="1:13" x14ac:dyDescent="0.25">
      <c r="A32" s="72" t="s">
        <v>102</v>
      </c>
      <c r="B32" s="73" t="s">
        <v>60</v>
      </c>
      <c r="C32" s="74" t="s">
        <v>159</v>
      </c>
      <c r="D32" s="75" t="s">
        <v>61</v>
      </c>
      <c r="E32" s="76">
        <v>487270</v>
      </c>
      <c r="F32" s="189">
        <v>365816</v>
      </c>
      <c r="G32" s="191"/>
      <c r="H32" s="78">
        <v>22961.032114783546</v>
      </c>
      <c r="I32" s="79"/>
      <c r="J32" s="80">
        <v>2.7243407867084293</v>
      </c>
      <c r="K32" s="227">
        <v>16.508203999999999</v>
      </c>
      <c r="L32" s="102">
        <v>19.232544786708427</v>
      </c>
      <c r="M32" s="231">
        <v>48</v>
      </c>
    </row>
    <row r="33" spans="1:13" ht="25.5" x14ac:dyDescent="0.25">
      <c r="A33" s="72" t="s">
        <v>102</v>
      </c>
      <c r="B33" s="73" t="s">
        <v>58</v>
      </c>
      <c r="C33" s="74" t="s">
        <v>158</v>
      </c>
      <c r="D33" s="75" t="s">
        <v>59</v>
      </c>
      <c r="E33" s="76">
        <v>5075750</v>
      </c>
      <c r="F33" s="189">
        <v>4060599</v>
      </c>
      <c r="G33" s="191"/>
      <c r="H33" s="78">
        <v>24622.137557745162</v>
      </c>
      <c r="I33" s="79"/>
      <c r="J33" s="80">
        <v>2.1782648237104856</v>
      </c>
      <c r="K33" s="227">
        <v>23.447089999999999</v>
      </c>
      <c r="L33" s="102">
        <v>25.625354823710484</v>
      </c>
      <c r="M33" s="231">
        <v>72</v>
      </c>
    </row>
    <row r="34" spans="1:13" ht="25.5" x14ac:dyDescent="0.25">
      <c r="A34" s="72" t="s">
        <v>102</v>
      </c>
      <c r="B34" s="73" t="s">
        <v>96</v>
      </c>
      <c r="C34" s="74" t="s">
        <v>114</v>
      </c>
      <c r="D34" s="75" t="s">
        <v>97</v>
      </c>
      <c r="E34" s="76">
        <v>255000</v>
      </c>
      <c r="F34" s="189">
        <v>192000</v>
      </c>
      <c r="G34" s="191"/>
      <c r="H34" s="78">
        <v>31361.872984909503</v>
      </c>
      <c r="I34" s="79"/>
      <c r="J34" s="80">
        <v>0.87888729199897164</v>
      </c>
      <c r="K34" s="227">
        <v>11.440837500000001</v>
      </c>
      <c r="L34" s="102">
        <v>12.319724791998972</v>
      </c>
      <c r="M34" s="231">
        <v>39</v>
      </c>
    </row>
    <row r="35" spans="1:13" ht="38.25" x14ac:dyDescent="0.25">
      <c r="A35" s="72" t="s">
        <v>102</v>
      </c>
      <c r="B35" s="73" t="s">
        <v>50</v>
      </c>
      <c r="C35" s="74" t="s">
        <v>155</v>
      </c>
      <c r="D35" s="75" t="s">
        <v>51</v>
      </c>
      <c r="E35" s="76">
        <v>177000</v>
      </c>
      <c r="F35" s="189">
        <v>112000</v>
      </c>
      <c r="G35" s="191"/>
      <c r="H35" s="78">
        <v>31636.341520415197</v>
      </c>
      <c r="I35" s="79"/>
      <c r="J35" s="80">
        <v>0.84699476685210306</v>
      </c>
      <c r="K35" s="227">
        <v>11.000322000000001</v>
      </c>
      <c r="L35" s="102">
        <v>11.847316766852103</v>
      </c>
      <c r="M35" s="231">
        <v>23</v>
      </c>
    </row>
    <row r="36" spans="1:13" ht="25.5" x14ac:dyDescent="0.25">
      <c r="A36" s="72" t="s">
        <v>102</v>
      </c>
      <c r="B36" s="73" t="s">
        <v>48</v>
      </c>
      <c r="C36" s="74" t="s">
        <v>154</v>
      </c>
      <c r="D36" s="75" t="s">
        <v>49</v>
      </c>
      <c r="E36" s="76">
        <v>230888</v>
      </c>
      <c r="F36" s="189">
        <v>162545</v>
      </c>
      <c r="G36" s="191">
        <v>162545</v>
      </c>
      <c r="H36" s="78">
        <v>35296.795100147981</v>
      </c>
      <c r="I36" s="79"/>
      <c r="J36" s="80">
        <v>0.51736481603674578</v>
      </c>
      <c r="K36" s="227">
        <v>19.49631274</v>
      </c>
      <c r="L36" s="102">
        <v>20.013677556036747</v>
      </c>
      <c r="M36" s="231">
        <v>68</v>
      </c>
    </row>
    <row r="37" spans="1:13" ht="25.5" x14ac:dyDescent="0.25">
      <c r="A37" s="72" t="s">
        <v>102</v>
      </c>
      <c r="B37" s="73" t="s">
        <v>43</v>
      </c>
      <c r="C37" s="81" t="s">
        <v>153</v>
      </c>
      <c r="D37" s="75" t="s">
        <v>44</v>
      </c>
      <c r="E37" s="76">
        <v>1738900</v>
      </c>
      <c r="F37" s="189">
        <v>1323760</v>
      </c>
      <c r="G37" s="191"/>
      <c r="H37" s="78">
        <v>44882.350379155076</v>
      </c>
      <c r="I37" s="79"/>
      <c r="J37" s="80">
        <v>0.14229181081014572</v>
      </c>
      <c r="K37" s="227">
        <v>20.417287959999999</v>
      </c>
      <c r="L37" s="102">
        <v>20.559579770810146</v>
      </c>
      <c r="M37" s="231">
        <v>59</v>
      </c>
    </row>
    <row r="38" spans="1:13" x14ac:dyDescent="0.25">
      <c r="A38" s="72" t="s">
        <v>102</v>
      </c>
      <c r="B38" s="73" t="s">
        <v>39</v>
      </c>
      <c r="C38" s="74" t="s">
        <v>35</v>
      </c>
      <c r="D38" s="75" t="s">
        <v>40</v>
      </c>
      <c r="E38" s="76">
        <v>51635000</v>
      </c>
      <c r="F38" s="189">
        <v>40508000</v>
      </c>
      <c r="G38" s="191"/>
      <c r="H38" s="78">
        <v>47666.311195346752</v>
      </c>
      <c r="I38" s="79"/>
      <c r="J38" s="80">
        <v>9.7804374080034645E-2</v>
      </c>
      <c r="K38" s="227">
        <v>20.51058974</v>
      </c>
      <c r="L38" s="102">
        <v>20.608394114080035</v>
      </c>
      <c r="M38" s="231">
        <v>67</v>
      </c>
    </row>
    <row r="39" spans="1:13" ht="25.5" x14ac:dyDescent="0.25">
      <c r="A39" s="72" t="s">
        <v>102</v>
      </c>
      <c r="B39" s="73" t="s">
        <v>91</v>
      </c>
      <c r="C39" s="74" t="s">
        <v>92</v>
      </c>
      <c r="D39" s="75" t="s">
        <v>93</v>
      </c>
      <c r="E39" s="76">
        <v>18322954</v>
      </c>
      <c r="F39" s="189">
        <v>918240</v>
      </c>
      <c r="G39" s="191"/>
      <c r="H39" s="78">
        <v>58470.12843440102</v>
      </c>
      <c r="I39" s="79"/>
      <c r="J39" s="80">
        <v>2.2829190271134357E-2</v>
      </c>
      <c r="K39" s="227">
        <v>15.1338025</v>
      </c>
      <c r="L39" s="102">
        <v>15.156631690271134</v>
      </c>
      <c r="M39" s="231">
        <v>42</v>
      </c>
    </row>
    <row r="40" spans="1:13" x14ac:dyDescent="0.25">
      <c r="A40" s="72" t="s">
        <v>102</v>
      </c>
      <c r="B40" s="73" t="s">
        <v>69</v>
      </c>
      <c r="C40" s="74" t="s">
        <v>162</v>
      </c>
      <c r="D40" s="75" t="s">
        <v>70</v>
      </c>
      <c r="E40" s="76">
        <v>834200</v>
      </c>
      <c r="F40" s="189">
        <v>631360</v>
      </c>
      <c r="G40" s="191"/>
      <c r="H40" s="78">
        <v>94862.237304384558</v>
      </c>
      <c r="I40" s="79"/>
      <c r="J40" s="80">
        <v>1.6985411050391517E-4</v>
      </c>
      <c r="K40" s="227">
        <v>18.693269999999998</v>
      </c>
      <c r="L40" s="102">
        <v>18.693439854110501</v>
      </c>
      <c r="M40" s="231">
        <v>45</v>
      </c>
    </row>
    <row r="41" spans="1:13" ht="25.5" x14ac:dyDescent="0.25">
      <c r="A41" s="72" t="s">
        <v>102</v>
      </c>
      <c r="B41" s="73" t="s">
        <v>45</v>
      </c>
      <c r="C41" s="74" t="s">
        <v>46</v>
      </c>
      <c r="D41" s="75" t="s">
        <v>47</v>
      </c>
      <c r="E41" s="76">
        <v>4101980</v>
      </c>
      <c r="F41" s="189">
        <v>2780936</v>
      </c>
      <c r="G41" s="191">
        <v>2780936</v>
      </c>
      <c r="H41" s="78">
        <v>132633.35119828105</v>
      </c>
      <c r="I41" s="79"/>
      <c r="J41" s="80">
        <v>1.0495658077077884E-6</v>
      </c>
      <c r="K41" s="227">
        <v>22.707785000000001</v>
      </c>
      <c r="L41" s="102">
        <v>22.707786049565808</v>
      </c>
      <c r="M41" s="231">
        <v>79</v>
      </c>
    </row>
    <row r="42" spans="1:13" ht="25.5" x14ac:dyDescent="0.25">
      <c r="A42" s="72" t="s">
        <v>102</v>
      </c>
      <c r="B42" s="73" t="s">
        <v>67</v>
      </c>
      <c r="C42" s="74" t="s">
        <v>161</v>
      </c>
      <c r="D42" s="75" t="s">
        <v>68</v>
      </c>
      <c r="E42" s="76">
        <v>1918030</v>
      </c>
      <c r="F42" s="189">
        <v>134408</v>
      </c>
      <c r="G42" s="191">
        <v>134408</v>
      </c>
      <c r="H42" s="78">
        <v>202778.7317671139</v>
      </c>
      <c r="I42" s="79"/>
      <c r="J42" s="80">
        <v>8.2892409806394571E-11</v>
      </c>
      <c r="K42" s="227">
        <v>19.719065000000001</v>
      </c>
      <c r="L42" s="102">
        <v>19.719065000082892</v>
      </c>
      <c r="M42" s="231">
        <v>74</v>
      </c>
    </row>
    <row r="43" spans="1:13" ht="25.5" x14ac:dyDescent="0.25">
      <c r="A43" s="72" t="s">
        <v>102</v>
      </c>
      <c r="B43" s="73" t="s">
        <v>81</v>
      </c>
      <c r="C43" s="74" t="s">
        <v>166</v>
      </c>
      <c r="D43" s="75" t="s">
        <v>82</v>
      </c>
      <c r="E43" s="76">
        <v>2552000</v>
      </c>
      <c r="F43" s="189">
        <v>152000</v>
      </c>
      <c r="G43" s="191">
        <v>152000</v>
      </c>
      <c r="H43" s="78">
        <v>227060.61857464572</v>
      </c>
      <c r="I43" s="79"/>
      <c r="J43" s="80">
        <v>3.1504599545461938E-12</v>
      </c>
      <c r="K43" s="227">
        <v>19.455210000000001</v>
      </c>
      <c r="L43" s="102">
        <v>19.455210000003152</v>
      </c>
      <c r="M43" s="231">
        <v>77</v>
      </c>
    </row>
    <row r="44" spans="1:13" ht="25.5" x14ac:dyDescent="0.25">
      <c r="A44" s="72" t="s">
        <v>102</v>
      </c>
      <c r="B44" s="73" t="s">
        <v>75</v>
      </c>
      <c r="C44" s="74" t="s">
        <v>165</v>
      </c>
      <c r="D44" s="75" t="s">
        <v>76</v>
      </c>
      <c r="E44" s="76">
        <v>36265000</v>
      </c>
      <c r="F44" s="189">
        <v>3932000</v>
      </c>
      <c r="G44" s="191"/>
      <c r="H44" s="78">
        <v>280035.57198126428</v>
      </c>
      <c r="I44" s="79"/>
      <c r="J44" s="80">
        <v>2.5124755744768312E-15</v>
      </c>
      <c r="K44" s="227">
        <v>13.392066249999999</v>
      </c>
      <c r="L44" s="102">
        <v>13.392066250000001</v>
      </c>
      <c r="M44" s="231">
        <v>36</v>
      </c>
    </row>
    <row r="45" spans="1:13" ht="25.5" x14ac:dyDescent="0.25">
      <c r="A45" s="72" t="s">
        <v>102</v>
      </c>
      <c r="B45" s="73" t="s">
        <v>37</v>
      </c>
      <c r="C45" s="74" t="s">
        <v>35</v>
      </c>
      <c r="D45" s="75" t="s">
        <v>38</v>
      </c>
      <c r="E45" s="76">
        <v>9113000</v>
      </c>
      <c r="F45" s="189">
        <v>5098000</v>
      </c>
      <c r="G45" s="191">
        <v>5098000</v>
      </c>
      <c r="H45" s="78">
        <v>340867.24701535236</v>
      </c>
      <c r="I45" s="79"/>
      <c r="J45" s="80">
        <v>6.9554403092206536E-19</v>
      </c>
      <c r="K45" s="227">
        <v>27.339345000000002</v>
      </c>
      <c r="L45" s="102">
        <v>27.339345000000002</v>
      </c>
      <c r="M45" s="231">
        <v>84</v>
      </c>
    </row>
    <row r="46" spans="1:13" ht="25.5" x14ac:dyDescent="0.25">
      <c r="A46" s="72" t="s">
        <v>102</v>
      </c>
      <c r="B46" s="73" t="s">
        <v>34</v>
      </c>
      <c r="C46" s="74" t="s">
        <v>35</v>
      </c>
      <c r="D46" s="75" t="s">
        <v>36</v>
      </c>
      <c r="E46" s="76">
        <v>31962676</v>
      </c>
      <c r="F46" s="189">
        <v>12152000</v>
      </c>
      <c r="G46" s="191">
        <v>12152000</v>
      </c>
      <c r="H46" s="78">
        <v>438682.81726273132</v>
      </c>
      <c r="I46" s="79"/>
      <c r="J46" s="80">
        <v>1.322884657502492E-24</v>
      </c>
      <c r="K46" s="227">
        <v>26.445089164999999</v>
      </c>
      <c r="L46" s="102">
        <v>26.445089164999999</v>
      </c>
      <c r="M46" s="231">
        <v>79</v>
      </c>
    </row>
    <row r="47" spans="1:13" ht="25.5" x14ac:dyDescent="0.25">
      <c r="A47" s="72" t="s">
        <v>295</v>
      </c>
      <c r="B47" s="73" t="s">
        <v>286</v>
      </c>
      <c r="C47" s="74" t="s">
        <v>247</v>
      </c>
      <c r="D47" s="75" t="s">
        <v>287</v>
      </c>
      <c r="E47" s="76">
        <v>44938000</v>
      </c>
      <c r="F47" s="189">
        <v>31746400</v>
      </c>
      <c r="G47" s="77">
        <v>26146400</v>
      </c>
      <c r="H47" s="78">
        <v>1470.624269523762</v>
      </c>
      <c r="I47" s="79"/>
      <c r="J47" s="80">
        <v>49.219919899832142</v>
      </c>
      <c r="K47" s="228">
        <v>35</v>
      </c>
      <c r="L47" s="102">
        <v>84.219919899832149</v>
      </c>
      <c r="M47" s="232"/>
    </row>
    <row r="48" spans="1:13" ht="25.5" x14ac:dyDescent="0.25">
      <c r="A48" s="72" t="s">
        <v>295</v>
      </c>
      <c r="B48" s="73" t="s">
        <v>292</v>
      </c>
      <c r="C48" s="74" t="s">
        <v>46</v>
      </c>
      <c r="D48" s="75" t="s">
        <v>293</v>
      </c>
      <c r="E48" s="76">
        <v>31225020</v>
      </c>
      <c r="F48" s="189">
        <v>19076416</v>
      </c>
      <c r="G48" s="77">
        <v>19076416</v>
      </c>
      <c r="H48" s="78">
        <v>3952.2301678164749</v>
      </c>
      <c r="I48" s="79"/>
      <c r="J48" s="80">
        <v>35.237304893327213</v>
      </c>
      <c r="K48" s="227">
        <v>29</v>
      </c>
      <c r="L48" s="102">
        <v>64.237304893327206</v>
      </c>
      <c r="M48" s="232"/>
    </row>
    <row r="49" spans="1:13" ht="25.5" x14ac:dyDescent="0.25">
      <c r="A49" s="72" t="s">
        <v>295</v>
      </c>
      <c r="B49" s="73" t="s">
        <v>290</v>
      </c>
      <c r="C49" s="74" t="s">
        <v>196</v>
      </c>
      <c r="D49" s="75" t="s">
        <v>291</v>
      </c>
      <c r="E49" s="76">
        <v>6801553</v>
      </c>
      <c r="F49" s="189">
        <v>4956245</v>
      </c>
      <c r="G49" s="77">
        <v>4956245</v>
      </c>
      <c r="H49" s="78">
        <v>6219.0465167917837</v>
      </c>
      <c r="I49" s="79"/>
      <c r="J49" s="80">
        <v>25.967286061140637</v>
      </c>
      <c r="K49" s="227">
        <v>23</v>
      </c>
      <c r="L49" s="102">
        <v>48.967286061140641</v>
      </c>
      <c r="M49" s="232"/>
    </row>
    <row r="50" spans="1:13" ht="25.5" x14ac:dyDescent="0.25">
      <c r="A50" s="72" t="s">
        <v>295</v>
      </c>
      <c r="B50" s="73" t="s">
        <v>283</v>
      </c>
      <c r="C50" s="74" t="s">
        <v>284</v>
      </c>
      <c r="D50" s="75" t="s">
        <v>285</v>
      </c>
      <c r="E50" s="76">
        <v>62808500</v>
      </c>
      <c r="F50" s="189">
        <v>34926800</v>
      </c>
      <c r="G50" s="77"/>
      <c r="H50" s="78">
        <v>78238.294999123929</v>
      </c>
      <c r="I50" s="79"/>
      <c r="J50" s="80">
        <v>1.5934460282426299E-3</v>
      </c>
      <c r="K50" s="227">
        <v>16</v>
      </c>
      <c r="L50" s="102">
        <v>16.001593446028242</v>
      </c>
      <c r="M50" s="232"/>
    </row>
    <row r="51" spans="1:13" ht="25.5" x14ac:dyDescent="0.25">
      <c r="A51" s="72" t="s">
        <v>295</v>
      </c>
      <c r="B51" s="73" t="s">
        <v>288</v>
      </c>
      <c r="C51" s="74" t="s">
        <v>165</v>
      </c>
      <c r="D51" s="75" t="s">
        <v>289</v>
      </c>
      <c r="E51" s="76">
        <v>36265000</v>
      </c>
      <c r="F51" s="189">
        <v>14899000</v>
      </c>
      <c r="G51" s="77"/>
      <c r="H51" s="78">
        <v>203073.05245494336</v>
      </c>
      <c r="I51" s="79"/>
      <c r="J51" s="80">
        <v>7.96711786962197E-11</v>
      </c>
      <c r="K51" s="227">
        <v>15</v>
      </c>
      <c r="L51" s="102">
        <v>15.000000000079671</v>
      </c>
      <c r="M51" s="232"/>
    </row>
    <row r="52" spans="1:13" ht="25.5" x14ac:dyDescent="0.25">
      <c r="A52" s="72" t="s">
        <v>347</v>
      </c>
      <c r="B52" s="73" t="s">
        <v>342</v>
      </c>
      <c r="C52" s="74" t="s">
        <v>343</v>
      </c>
      <c r="D52" s="75" t="s">
        <v>344</v>
      </c>
      <c r="E52" s="76">
        <v>11962600</v>
      </c>
      <c r="F52" s="189">
        <v>9570080</v>
      </c>
      <c r="G52" s="77"/>
      <c r="H52" s="78"/>
      <c r="I52" s="79">
        <v>35.723840343082919</v>
      </c>
      <c r="J52" s="80">
        <v>59.823427317103423</v>
      </c>
      <c r="K52" s="227">
        <v>30</v>
      </c>
      <c r="L52" s="102">
        <v>89.823427317103423</v>
      </c>
      <c r="M52" s="232"/>
    </row>
    <row r="53" spans="1:13" ht="25.5" x14ac:dyDescent="0.25">
      <c r="A53" s="72" t="s">
        <v>347</v>
      </c>
      <c r="B53" s="73" t="s">
        <v>345</v>
      </c>
      <c r="C53" s="74" t="s">
        <v>343</v>
      </c>
      <c r="D53" s="75" t="s">
        <v>346</v>
      </c>
      <c r="E53" s="76">
        <v>98000000</v>
      </c>
      <c r="F53" s="189">
        <v>78400000</v>
      </c>
      <c r="G53" s="77">
        <v>44800000</v>
      </c>
      <c r="H53" s="78"/>
      <c r="I53" s="79">
        <v>35.779494352224823</v>
      </c>
      <c r="J53" s="80">
        <v>59.823152641114412</v>
      </c>
      <c r="K53" s="227">
        <v>30</v>
      </c>
      <c r="L53" s="102">
        <v>89.823152641114405</v>
      </c>
      <c r="M53" s="232"/>
    </row>
    <row r="54" spans="1:13" ht="25.5" x14ac:dyDescent="0.25">
      <c r="A54" s="72" t="s">
        <v>347</v>
      </c>
      <c r="B54" s="73" t="s">
        <v>339</v>
      </c>
      <c r="C54" s="74" t="s">
        <v>340</v>
      </c>
      <c r="D54" s="75" t="s">
        <v>341</v>
      </c>
      <c r="E54" s="76">
        <v>10000000</v>
      </c>
      <c r="F54" s="189">
        <v>8000000</v>
      </c>
      <c r="G54" s="77">
        <v>8000000</v>
      </c>
      <c r="H54" s="85"/>
      <c r="I54" s="79">
        <v>1167.5236948243687</v>
      </c>
      <c r="J54" s="80">
        <v>54.49036283944254</v>
      </c>
      <c r="K54" s="227">
        <v>27</v>
      </c>
      <c r="L54" s="102">
        <v>81.49036283944254</v>
      </c>
      <c r="M54" s="232"/>
    </row>
    <row r="55" spans="1:13" ht="38.25" x14ac:dyDescent="0.25">
      <c r="A55" s="72" t="s">
        <v>347</v>
      </c>
      <c r="B55" s="73" t="s">
        <v>325</v>
      </c>
      <c r="C55" s="74" t="s">
        <v>326</v>
      </c>
      <c r="D55" s="75" t="s">
        <v>327</v>
      </c>
      <c r="E55" s="76">
        <v>8690000</v>
      </c>
      <c r="F55" s="189">
        <v>5648500</v>
      </c>
      <c r="G55" s="77">
        <v>5648500</v>
      </c>
      <c r="H55" s="85"/>
      <c r="I55" s="79">
        <v>1050.2403117513784</v>
      </c>
      <c r="J55" s="80">
        <v>55.020164015204678</v>
      </c>
      <c r="K55" s="227">
        <v>7</v>
      </c>
      <c r="L55" s="102">
        <v>62.020164015204678</v>
      </c>
      <c r="M55" s="232"/>
    </row>
    <row r="56" spans="1:13" ht="25.5" x14ac:dyDescent="0.25">
      <c r="A56" s="72" t="s">
        <v>347</v>
      </c>
      <c r="B56" s="73" t="s">
        <v>323</v>
      </c>
      <c r="C56" s="74" t="s">
        <v>35</v>
      </c>
      <c r="D56" s="75" t="s">
        <v>324</v>
      </c>
      <c r="E56" s="76">
        <v>25957108</v>
      </c>
      <c r="F56" s="189">
        <v>15507000</v>
      </c>
      <c r="G56" s="77">
        <v>15507000</v>
      </c>
      <c r="H56" s="85"/>
      <c r="I56" s="79">
        <v>3736.6881385535221</v>
      </c>
      <c r="J56" s="80">
        <v>44.082716555438182</v>
      </c>
      <c r="K56" s="227">
        <v>13</v>
      </c>
      <c r="L56" s="102">
        <v>57.082716555438182</v>
      </c>
      <c r="M56" s="232"/>
    </row>
    <row r="57" spans="1:13" ht="25.5" x14ac:dyDescent="0.25">
      <c r="A57" s="72" t="s">
        <v>347</v>
      </c>
      <c r="B57" s="73" t="s">
        <v>336</v>
      </c>
      <c r="C57" s="74" t="s">
        <v>337</v>
      </c>
      <c r="D57" s="75" t="s">
        <v>338</v>
      </c>
      <c r="E57" s="76">
        <v>23033000</v>
      </c>
      <c r="F57" s="189">
        <v>10000000</v>
      </c>
      <c r="G57" s="77"/>
      <c r="H57" s="78"/>
      <c r="I57" s="79">
        <v>17615.439210666154</v>
      </c>
      <c r="J57" s="80">
        <v>14.028217366444803</v>
      </c>
      <c r="K57" s="227">
        <v>1</v>
      </c>
      <c r="L57" s="102">
        <v>15.028217366444803</v>
      </c>
      <c r="M57" s="232"/>
    </row>
    <row r="58" spans="1:13" ht="38.25" x14ac:dyDescent="0.25">
      <c r="A58" s="72" t="s">
        <v>347</v>
      </c>
      <c r="B58" s="73" t="s">
        <v>321</v>
      </c>
      <c r="C58" s="74" t="s">
        <v>35</v>
      </c>
      <c r="D58" s="75" t="s">
        <v>322</v>
      </c>
      <c r="E58" s="76">
        <v>59000000</v>
      </c>
      <c r="F58" s="189">
        <v>26800000</v>
      </c>
      <c r="G58" s="77"/>
      <c r="H58" s="78"/>
      <c r="I58" s="79">
        <v>28655</v>
      </c>
      <c r="J58" s="80">
        <v>5.6423862060995198</v>
      </c>
      <c r="K58" s="227">
        <v>7</v>
      </c>
      <c r="L58" s="102">
        <v>12.64238620609952</v>
      </c>
      <c r="M58" s="232"/>
    </row>
    <row r="59" spans="1:13" ht="25.5" x14ac:dyDescent="0.25">
      <c r="A59" s="72" t="s">
        <v>347</v>
      </c>
      <c r="B59" s="73" t="s">
        <v>331</v>
      </c>
      <c r="C59" s="74" t="s">
        <v>165</v>
      </c>
      <c r="D59" s="75" t="s">
        <v>332</v>
      </c>
      <c r="E59" s="76">
        <v>13046199</v>
      </c>
      <c r="F59" s="189">
        <v>7078039</v>
      </c>
      <c r="G59" s="77"/>
      <c r="H59" s="78"/>
      <c r="I59" s="79">
        <v>79739.029519407355</v>
      </c>
      <c r="J59" s="80">
        <v>8.3398465161258303E-2</v>
      </c>
      <c r="K59" s="227">
        <v>5</v>
      </c>
      <c r="L59" s="102">
        <v>5.0833984651612587</v>
      </c>
      <c r="M59" s="232"/>
    </row>
    <row r="60" spans="1:13" ht="25.5" x14ac:dyDescent="0.25">
      <c r="A60" s="72" t="s">
        <v>347</v>
      </c>
      <c r="B60" s="73" t="s">
        <v>328</v>
      </c>
      <c r="C60" s="74" t="s">
        <v>329</v>
      </c>
      <c r="D60" s="75" t="s">
        <v>330</v>
      </c>
      <c r="E60" s="76">
        <v>44723399</v>
      </c>
      <c r="F60" s="189">
        <v>29070209</v>
      </c>
      <c r="G60" s="77"/>
      <c r="H60" s="78"/>
      <c r="I60" s="84" t="s">
        <v>428</v>
      </c>
      <c r="J60" s="80">
        <v>0</v>
      </c>
      <c r="K60" s="227">
        <v>2</v>
      </c>
      <c r="L60" s="102">
        <v>2</v>
      </c>
      <c r="M60" s="232"/>
    </row>
    <row r="61" spans="1:13" ht="51" x14ac:dyDescent="0.25">
      <c r="A61" s="72" t="s">
        <v>347</v>
      </c>
      <c r="B61" s="73" t="s">
        <v>333</v>
      </c>
      <c r="C61" s="74" t="s">
        <v>334</v>
      </c>
      <c r="D61" s="75" t="s">
        <v>335</v>
      </c>
      <c r="E61" s="76">
        <v>220000</v>
      </c>
      <c r="F61" s="189">
        <v>176000</v>
      </c>
      <c r="G61" s="77"/>
      <c r="H61" s="78"/>
      <c r="I61" s="79" t="s">
        <v>273</v>
      </c>
      <c r="J61" s="80">
        <v>0</v>
      </c>
      <c r="K61" s="227">
        <v>5</v>
      </c>
      <c r="L61" s="102">
        <v>0</v>
      </c>
      <c r="M61" s="232"/>
    </row>
    <row r="62" spans="1:13" ht="25.5" x14ac:dyDescent="0.25">
      <c r="A62" s="72" t="s">
        <v>246</v>
      </c>
      <c r="B62" s="73" t="s">
        <v>186</v>
      </c>
      <c r="C62" s="81" t="s">
        <v>184</v>
      </c>
      <c r="D62" s="75" t="s">
        <v>187</v>
      </c>
      <c r="E62" s="76">
        <v>1918000</v>
      </c>
      <c r="F62" s="189">
        <v>1346000</v>
      </c>
      <c r="G62" s="77">
        <v>1346000</v>
      </c>
      <c r="H62" s="78">
        <v>1944.3401475308226</v>
      </c>
      <c r="I62" s="79"/>
      <c r="J62" s="80">
        <v>46.178023841825066</v>
      </c>
      <c r="K62" s="227">
        <v>6</v>
      </c>
      <c r="L62" s="102">
        <v>52.178023841825066</v>
      </c>
      <c r="M62" s="232"/>
    </row>
    <row r="63" spans="1:13" ht="38.25" x14ac:dyDescent="0.25">
      <c r="A63" s="72" t="s">
        <v>246</v>
      </c>
      <c r="B63" s="73" t="s">
        <v>244</v>
      </c>
      <c r="C63" s="74" t="s">
        <v>236</v>
      </c>
      <c r="D63" s="75" t="s">
        <v>245</v>
      </c>
      <c r="E63" s="76">
        <v>861770</v>
      </c>
      <c r="F63" s="189">
        <v>657416</v>
      </c>
      <c r="G63" s="77">
        <v>657416</v>
      </c>
      <c r="H63" s="78">
        <v>4077.7090114674984</v>
      </c>
      <c r="I63" s="79"/>
      <c r="J63" s="80">
        <v>34.646867750772365</v>
      </c>
      <c r="K63" s="227">
        <v>21</v>
      </c>
      <c r="L63" s="102">
        <v>55.646867750772365</v>
      </c>
      <c r="M63" s="232"/>
    </row>
    <row r="64" spans="1:13" ht="25.5" x14ac:dyDescent="0.25">
      <c r="A64" s="72" t="s">
        <v>246</v>
      </c>
      <c r="B64" s="73" t="s">
        <v>188</v>
      </c>
      <c r="C64" s="74" t="s">
        <v>184</v>
      </c>
      <c r="D64" s="75" t="s">
        <v>189</v>
      </c>
      <c r="E64" s="76">
        <v>3071000</v>
      </c>
      <c r="F64" s="189">
        <v>2177000</v>
      </c>
      <c r="G64" s="77">
        <v>2177000</v>
      </c>
      <c r="H64" s="78">
        <v>4785.4091153452591</v>
      </c>
      <c r="I64" s="79"/>
      <c r="J64" s="80">
        <v>31.497327833959634</v>
      </c>
      <c r="K64" s="227">
        <v>16</v>
      </c>
      <c r="L64" s="102">
        <v>47.497327833959631</v>
      </c>
      <c r="M64" s="232"/>
    </row>
    <row r="65" spans="1:13" ht="25.5" x14ac:dyDescent="0.25">
      <c r="A65" s="72" t="s">
        <v>246</v>
      </c>
      <c r="B65" s="73" t="s">
        <v>201</v>
      </c>
      <c r="C65" s="74" t="s">
        <v>173</v>
      </c>
      <c r="D65" s="75" t="s">
        <v>202</v>
      </c>
      <c r="E65" s="76">
        <v>5441500</v>
      </c>
      <c r="F65" s="189">
        <v>4353200</v>
      </c>
      <c r="G65" s="77"/>
      <c r="H65" s="95">
        <v>5717.0299162342108</v>
      </c>
      <c r="I65" s="79"/>
      <c r="J65" s="80">
        <v>27.78352247847269</v>
      </c>
      <c r="K65" s="227">
        <v>11</v>
      </c>
      <c r="L65" s="102">
        <v>38.78352247847269</v>
      </c>
      <c r="M65" s="232"/>
    </row>
    <row r="66" spans="1:13" ht="51" x14ac:dyDescent="0.25">
      <c r="A66" s="72" t="s">
        <v>246</v>
      </c>
      <c r="B66" s="73" t="s">
        <v>238</v>
      </c>
      <c r="C66" s="74" t="s">
        <v>236</v>
      </c>
      <c r="D66" s="75" t="s">
        <v>239</v>
      </c>
      <c r="E66" s="76">
        <v>2695700</v>
      </c>
      <c r="F66" s="189">
        <v>2068560</v>
      </c>
      <c r="G66" s="77">
        <v>2068560</v>
      </c>
      <c r="H66" s="95">
        <v>6150.9735747442091</v>
      </c>
      <c r="I66" s="79"/>
      <c r="J66" s="80">
        <v>26.206429192134802</v>
      </c>
      <c r="K66" s="227">
        <v>21</v>
      </c>
      <c r="L66" s="102">
        <v>47.206429192134806</v>
      </c>
      <c r="M66" s="232"/>
    </row>
    <row r="67" spans="1:13" ht="25.5" x14ac:dyDescent="0.25">
      <c r="A67" s="72" t="s">
        <v>246</v>
      </c>
      <c r="B67" s="73" t="s">
        <v>229</v>
      </c>
      <c r="C67" s="74" t="s">
        <v>230</v>
      </c>
      <c r="D67" s="75" t="s">
        <v>231</v>
      </c>
      <c r="E67" s="76">
        <v>2005131</v>
      </c>
      <c r="F67" s="189">
        <v>1450505</v>
      </c>
      <c r="G67" s="77">
        <v>1450505</v>
      </c>
      <c r="H67" s="78">
        <v>6525.954219785137</v>
      </c>
      <c r="I67" s="79"/>
      <c r="J67" s="80">
        <v>24.915917262136588</v>
      </c>
      <c r="K67" s="227">
        <v>16</v>
      </c>
      <c r="L67" s="102">
        <v>40.915917262136588</v>
      </c>
      <c r="M67" s="232"/>
    </row>
    <row r="68" spans="1:13" ht="25.5" x14ac:dyDescent="0.25">
      <c r="A68" s="72" t="s">
        <v>246</v>
      </c>
      <c r="B68" s="73" t="s">
        <v>208</v>
      </c>
      <c r="C68" s="74" t="s">
        <v>206</v>
      </c>
      <c r="D68" s="75" t="s">
        <v>209</v>
      </c>
      <c r="E68" s="76">
        <v>4262750</v>
      </c>
      <c r="F68" s="189">
        <v>2596940</v>
      </c>
      <c r="G68" s="77">
        <v>2596940</v>
      </c>
      <c r="H68" s="78">
        <v>6618.5780408728733</v>
      </c>
      <c r="I68" s="79"/>
      <c r="J68" s="80">
        <v>24.607059534096322</v>
      </c>
      <c r="K68" s="227">
        <v>15</v>
      </c>
      <c r="L68" s="102">
        <v>39.607059534096322</v>
      </c>
      <c r="M68" s="232"/>
    </row>
    <row r="69" spans="1:13" ht="25.5" x14ac:dyDescent="0.25">
      <c r="A69" s="72" t="s">
        <v>246</v>
      </c>
      <c r="B69" s="73" t="s">
        <v>183</v>
      </c>
      <c r="C69" s="74" t="s">
        <v>184</v>
      </c>
      <c r="D69" s="75" t="s">
        <v>185</v>
      </c>
      <c r="E69" s="76">
        <v>3123000</v>
      </c>
      <c r="F69" s="189">
        <v>2188000</v>
      </c>
      <c r="G69" s="77"/>
      <c r="H69" s="78">
        <v>9259.808397084058</v>
      </c>
      <c r="I69" s="79"/>
      <c r="J69" s="80">
        <v>17.241925684103418</v>
      </c>
      <c r="K69" s="227">
        <v>25</v>
      </c>
      <c r="L69" s="102">
        <v>42.241925684103421</v>
      </c>
      <c r="M69" s="232"/>
    </row>
    <row r="70" spans="1:13" ht="25.5" x14ac:dyDescent="0.25">
      <c r="A70" s="72" t="s">
        <v>246</v>
      </c>
      <c r="B70" s="73" t="s">
        <v>203</v>
      </c>
      <c r="C70" s="74" t="s">
        <v>184</v>
      </c>
      <c r="D70" s="75" t="s">
        <v>204</v>
      </c>
      <c r="E70" s="76">
        <v>1159000</v>
      </c>
      <c r="F70" s="189">
        <v>808000</v>
      </c>
      <c r="G70" s="77"/>
      <c r="H70" s="78">
        <v>13707.317296360683</v>
      </c>
      <c r="I70" s="79"/>
      <c r="J70" s="80">
        <v>9.4726289773490926</v>
      </c>
      <c r="K70" s="227">
        <v>9</v>
      </c>
      <c r="L70" s="102">
        <v>18.472628977349093</v>
      </c>
      <c r="M70" s="232"/>
    </row>
    <row r="71" spans="1:13" ht="38.25" x14ac:dyDescent="0.25">
      <c r="A71" s="72" t="s">
        <v>246</v>
      </c>
      <c r="B71" s="73" t="s">
        <v>235</v>
      </c>
      <c r="C71" s="81" t="s">
        <v>236</v>
      </c>
      <c r="D71" s="75" t="s">
        <v>237</v>
      </c>
      <c r="E71" s="76">
        <v>6391615</v>
      </c>
      <c r="F71" s="189">
        <v>4833292</v>
      </c>
      <c r="G71" s="77"/>
      <c r="H71" s="78">
        <v>14172.794235793182</v>
      </c>
      <c r="I71" s="79"/>
      <c r="J71" s="80">
        <v>8.8970663139352713</v>
      </c>
      <c r="K71" s="227">
        <v>25</v>
      </c>
      <c r="L71" s="102">
        <v>33.897066313935269</v>
      </c>
      <c r="M71" s="232"/>
    </row>
    <row r="72" spans="1:13" ht="63.75" x14ac:dyDescent="0.25">
      <c r="A72" s="72" t="s">
        <v>246</v>
      </c>
      <c r="B72" s="73" t="s">
        <v>190</v>
      </c>
      <c r="C72" s="74" t="s">
        <v>191</v>
      </c>
      <c r="D72" s="75" t="s">
        <v>192</v>
      </c>
      <c r="E72" s="76">
        <v>4416371</v>
      </c>
      <c r="F72" s="189">
        <v>3396920</v>
      </c>
      <c r="G72" s="77"/>
      <c r="H72" s="78">
        <v>17476.860638053113</v>
      </c>
      <c r="I72" s="79"/>
      <c r="J72" s="80">
        <v>5.7017281947309373</v>
      </c>
      <c r="K72" s="227">
        <v>21</v>
      </c>
      <c r="L72" s="102">
        <v>26.701728194730936</v>
      </c>
      <c r="M72" s="232"/>
    </row>
    <row r="73" spans="1:13" ht="51" x14ac:dyDescent="0.25">
      <c r="A73" s="72" t="s">
        <v>246</v>
      </c>
      <c r="B73" s="73" t="s">
        <v>240</v>
      </c>
      <c r="C73" s="74" t="s">
        <v>236</v>
      </c>
      <c r="D73" s="75" t="s">
        <v>241</v>
      </c>
      <c r="E73" s="76">
        <v>677040</v>
      </c>
      <c r="F73" s="189">
        <v>501632</v>
      </c>
      <c r="G73" s="77"/>
      <c r="H73" s="78">
        <v>23439.537368145553</v>
      </c>
      <c r="I73" s="79"/>
      <c r="J73" s="80">
        <v>2.5543227056600957</v>
      </c>
      <c r="K73" s="227">
        <v>21</v>
      </c>
      <c r="L73" s="102">
        <v>23.554322705660095</v>
      </c>
      <c r="M73" s="232"/>
    </row>
    <row r="74" spans="1:13" ht="25.5" x14ac:dyDescent="0.25">
      <c r="A74" s="72" t="s">
        <v>246</v>
      </c>
      <c r="B74" s="73" t="s">
        <v>195</v>
      </c>
      <c r="C74" s="74" t="s">
        <v>196</v>
      </c>
      <c r="D74" s="75" t="s">
        <v>197</v>
      </c>
      <c r="E74" s="76">
        <v>12581103</v>
      </c>
      <c r="F74" s="189">
        <v>8292283</v>
      </c>
      <c r="G74" s="77"/>
      <c r="H74" s="78">
        <v>29812.953054146401</v>
      </c>
      <c r="I74" s="79"/>
      <c r="J74" s="80">
        <v>1.0827363111995341</v>
      </c>
      <c r="K74" s="227">
        <v>7</v>
      </c>
      <c r="L74" s="102">
        <v>8.0827363111995343</v>
      </c>
      <c r="M74" s="232"/>
    </row>
    <row r="75" spans="1:13" ht="25.5" x14ac:dyDescent="0.25">
      <c r="A75" s="72" t="s">
        <v>246</v>
      </c>
      <c r="B75" s="73" t="s">
        <v>220</v>
      </c>
      <c r="C75" s="74" t="s">
        <v>206</v>
      </c>
      <c r="D75" s="75" t="s">
        <v>221</v>
      </c>
      <c r="E75" s="76">
        <v>4688394</v>
      </c>
      <c r="F75" s="189">
        <v>2948800</v>
      </c>
      <c r="G75" s="77"/>
      <c r="H75" s="78">
        <v>52740.200485700494</v>
      </c>
      <c r="I75" s="79"/>
      <c r="J75" s="80">
        <v>4.9386562808078446E-2</v>
      </c>
      <c r="K75" s="227">
        <v>2</v>
      </c>
      <c r="L75" s="102">
        <v>2.0493865628080785</v>
      </c>
      <c r="M75" s="232"/>
    </row>
    <row r="76" spans="1:13" ht="25.5" x14ac:dyDescent="0.25">
      <c r="A76" s="72" t="s">
        <v>246</v>
      </c>
      <c r="B76" s="73" t="s">
        <v>193</v>
      </c>
      <c r="C76" s="74" t="s">
        <v>191</v>
      </c>
      <c r="D76" s="75" t="s">
        <v>194</v>
      </c>
      <c r="E76" s="76">
        <v>5697367</v>
      </c>
      <c r="F76" s="189">
        <v>4205183</v>
      </c>
      <c r="G76" s="77"/>
      <c r="H76" s="78">
        <v>57999.251999871442</v>
      </c>
      <c r="I76" s="79"/>
      <c r="J76" s="80">
        <v>2.4323720265229883E-2</v>
      </c>
      <c r="K76" s="227">
        <v>13</v>
      </c>
      <c r="L76" s="102">
        <v>13.02432372026523</v>
      </c>
      <c r="M76" s="232"/>
    </row>
    <row r="77" spans="1:13" ht="25.5" x14ac:dyDescent="0.25">
      <c r="A77" s="72" t="s">
        <v>246</v>
      </c>
      <c r="B77" s="73" t="s">
        <v>232</v>
      </c>
      <c r="C77" s="74" t="s">
        <v>233</v>
      </c>
      <c r="D77" s="75" t="s">
        <v>234</v>
      </c>
      <c r="E77" s="76">
        <v>724520</v>
      </c>
      <c r="F77" s="189">
        <v>36515</v>
      </c>
      <c r="G77" s="77"/>
      <c r="H77" s="78">
        <v>77874.13189229586</v>
      </c>
      <c r="I77" s="79"/>
      <c r="J77" s="80">
        <v>1.673538304450346E-3</v>
      </c>
      <c r="K77" s="227">
        <v>16</v>
      </c>
      <c r="L77" s="102">
        <v>16.001673538304452</v>
      </c>
      <c r="M77" s="232"/>
    </row>
    <row r="78" spans="1:13" ht="25.5" x14ac:dyDescent="0.25">
      <c r="A78" s="72" t="s">
        <v>246</v>
      </c>
      <c r="B78" s="73" t="s">
        <v>224</v>
      </c>
      <c r="C78" s="74" t="s">
        <v>184</v>
      </c>
      <c r="D78" s="75" t="s">
        <v>225</v>
      </c>
      <c r="E78" s="76">
        <v>9084000</v>
      </c>
      <c r="F78" s="189">
        <v>6451000</v>
      </c>
      <c r="G78" s="77"/>
      <c r="H78" s="78">
        <v>79497.094687910052</v>
      </c>
      <c r="I78" s="82"/>
      <c r="J78" s="80">
        <v>1.344979604480562E-3</v>
      </c>
      <c r="K78" s="228">
        <v>13</v>
      </c>
      <c r="L78" s="102">
        <v>13.001344979604481</v>
      </c>
      <c r="M78" s="232"/>
    </row>
    <row r="79" spans="1:13" ht="25.5" x14ac:dyDescent="0.25">
      <c r="A79" s="72" t="s">
        <v>246</v>
      </c>
      <c r="B79" s="73" t="s">
        <v>198</v>
      </c>
      <c r="C79" s="74" t="s">
        <v>199</v>
      </c>
      <c r="D79" s="75" t="s">
        <v>200</v>
      </c>
      <c r="E79" s="76">
        <v>6224207</v>
      </c>
      <c r="F79" s="189">
        <v>4491300</v>
      </c>
      <c r="G79" s="77"/>
      <c r="H79" s="78">
        <v>84984.901477729858</v>
      </c>
      <c r="I79" s="79"/>
      <c r="J79" s="80">
        <v>6.4232970567672471E-4</v>
      </c>
      <c r="K79" s="227">
        <v>7</v>
      </c>
      <c r="L79" s="102">
        <v>7.000642329705677</v>
      </c>
      <c r="M79" s="232"/>
    </row>
    <row r="80" spans="1:13" ht="25.5" x14ac:dyDescent="0.25">
      <c r="A80" s="72" t="s">
        <v>246</v>
      </c>
      <c r="B80" s="73" t="s">
        <v>214</v>
      </c>
      <c r="C80" s="74" t="s">
        <v>206</v>
      </c>
      <c r="D80" s="75" t="s">
        <v>215</v>
      </c>
      <c r="E80" s="76">
        <v>3013162</v>
      </c>
      <c r="F80" s="189">
        <v>1832208</v>
      </c>
      <c r="G80" s="77"/>
      <c r="H80" s="78">
        <v>105566.7235745013</v>
      </c>
      <c r="I80" s="82"/>
      <c r="J80" s="80">
        <v>4.0180720747854498E-5</v>
      </c>
      <c r="K80" s="228">
        <v>4</v>
      </c>
      <c r="L80" s="102">
        <v>4.000040180720748</v>
      </c>
      <c r="M80" s="232"/>
    </row>
    <row r="81" spans="1:13" ht="25.5" x14ac:dyDescent="0.25">
      <c r="A81" s="72" t="s">
        <v>246</v>
      </c>
      <c r="B81" s="73" t="s">
        <v>181</v>
      </c>
      <c r="C81" s="74" t="s">
        <v>179</v>
      </c>
      <c r="D81" s="75" t="s">
        <v>182</v>
      </c>
      <c r="E81" s="76">
        <v>3246456</v>
      </c>
      <c r="F81" s="189">
        <v>2485164</v>
      </c>
      <c r="G81" s="77"/>
      <c r="H81" s="78">
        <v>127819.91231717932</v>
      </c>
      <c r="I81" s="79"/>
      <c r="J81" s="80">
        <v>2.0069037821474275E-6</v>
      </c>
      <c r="K81" s="227">
        <v>7</v>
      </c>
      <c r="L81" s="102">
        <v>7.0000020069037818</v>
      </c>
      <c r="M81" s="232"/>
    </row>
    <row r="82" spans="1:13" ht="25.5" x14ac:dyDescent="0.25">
      <c r="A82" s="72" t="s">
        <v>246</v>
      </c>
      <c r="B82" s="73" t="s">
        <v>205</v>
      </c>
      <c r="C82" s="74" t="s">
        <v>206</v>
      </c>
      <c r="D82" s="75" t="s">
        <v>207</v>
      </c>
      <c r="E82" s="76">
        <v>4627696</v>
      </c>
      <c r="F82" s="189">
        <v>3034457</v>
      </c>
      <c r="G82" s="77"/>
      <c r="H82" s="78">
        <v>156618.41720423877</v>
      </c>
      <c r="I82" s="79"/>
      <c r="J82" s="80">
        <v>4.1517253513705953E-8</v>
      </c>
      <c r="K82" s="227">
        <v>12</v>
      </c>
      <c r="L82" s="102">
        <v>12.000000041517254</v>
      </c>
      <c r="M82" s="232"/>
    </row>
    <row r="83" spans="1:13" ht="25.5" x14ac:dyDescent="0.25">
      <c r="A83" s="72" t="s">
        <v>246</v>
      </c>
      <c r="B83" s="73" t="s">
        <v>226</v>
      </c>
      <c r="C83" s="74" t="s">
        <v>227</v>
      </c>
      <c r="D83" s="75" t="s">
        <v>228</v>
      </c>
      <c r="E83" s="76">
        <v>2987500</v>
      </c>
      <c r="F83" s="189">
        <v>1914000</v>
      </c>
      <c r="G83" s="77"/>
      <c r="H83" s="78">
        <v>170379.63204038347</v>
      </c>
      <c r="I83" s="79"/>
      <c r="J83" s="80">
        <v>6.507222589375022E-9</v>
      </c>
      <c r="K83" s="227">
        <v>12</v>
      </c>
      <c r="L83" s="102">
        <v>12.000000006507223</v>
      </c>
      <c r="M83" s="232"/>
    </row>
    <row r="84" spans="1:13" ht="25.5" x14ac:dyDescent="0.25">
      <c r="A84" s="72" t="s">
        <v>246</v>
      </c>
      <c r="B84" s="73" t="s">
        <v>216</v>
      </c>
      <c r="C84" s="74" t="s">
        <v>206</v>
      </c>
      <c r="D84" s="75" t="s">
        <v>217</v>
      </c>
      <c r="E84" s="76">
        <v>5156784</v>
      </c>
      <c r="F84" s="189">
        <v>3460310</v>
      </c>
      <c r="G84" s="77"/>
      <c r="H84" s="78">
        <v>185744.32261466322</v>
      </c>
      <c r="I84" s="79"/>
      <c r="J84" s="80">
        <v>8.2183089445122563E-10</v>
      </c>
      <c r="K84" s="227">
        <v>26</v>
      </c>
      <c r="L84" s="102">
        <v>26.000000000821831</v>
      </c>
      <c r="M84" s="232"/>
    </row>
    <row r="85" spans="1:13" ht="25.5" x14ac:dyDescent="0.25">
      <c r="A85" s="72" t="s">
        <v>246</v>
      </c>
      <c r="B85" s="73" t="s">
        <v>222</v>
      </c>
      <c r="C85" s="74" t="s">
        <v>206</v>
      </c>
      <c r="D85" s="75" t="s">
        <v>223</v>
      </c>
      <c r="E85" s="76">
        <v>4935394</v>
      </c>
      <c r="F85" s="189">
        <v>3124000</v>
      </c>
      <c r="G85" s="77"/>
      <c r="H85" s="78">
        <v>190220.21873349525</v>
      </c>
      <c r="I85" s="79"/>
      <c r="J85" s="80">
        <v>4.4978708180622882E-10</v>
      </c>
      <c r="K85" s="227">
        <v>2</v>
      </c>
      <c r="L85" s="102">
        <v>2.0000000004497869</v>
      </c>
      <c r="M85" s="232"/>
    </row>
    <row r="86" spans="1:13" ht="25.5" x14ac:dyDescent="0.25">
      <c r="A86" s="72" t="s">
        <v>246</v>
      </c>
      <c r="B86" s="73" t="s">
        <v>218</v>
      </c>
      <c r="C86" s="74" t="s">
        <v>206</v>
      </c>
      <c r="D86" s="75" t="s">
        <v>219</v>
      </c>
      <c r="E86" s="76">
        <v>6889394</v>
      </c>
      <c r="F86" s="189">
        <v>4251200</v>
      </c>
      <c r="G86" s="77"/>
      <c r="H86" s="78">
        <v>231605.19809980781</v>
      </c>
      <c r="I86" s="79"/>
      <c r="J86" s="80">
        <v>1.7083682360502762E-12</v>
      </c>
      <c r="K86" s="227">
        <v>2</v>
      </c>
      <c r="L86" s="102">
        <v>2.0000000000017084</v>
      </c>
      <c r="M86" s="232"/>
    </row>
    <row r="87" spans="1:13" ht="38.25" x14ac:dyDescent="0.25">
      <c r="A87" s="72" t="s">
        <v>246</v>
      </c>
      <c r="B87" s="73" t="s">
        <v>178</v>
      </c>
      <c r="C87" s="74" t="s">
        <v>179</v>
      </c>
      <c r="D87" s="75" t="s">
        <v>180</v>
      </c>
      <c r="E87" s="76">
        <v>5724753</v>
      </c>
      <c r="F87" s="189">
        <v>3875227</v>
      </c>
      <c r="G87" s="77"/>
      <c r="H87" s="95">
        <v>732629.48745213659</v>
      </c>
      <c r="I87" s="79"/>
      <c r="J87" s="80">
        <v>8.5089036289892094E-42</v>
      </c>
      <c r="K87" s="227">
        <v>2</v>
      </c>
      <c r="L87" s="102">
        <v>2</v>
      </c>
      <c r="M87" s="232"/>
    </row>
    <row r="88" spans="1:13" ht="51" x14ac:dyDescent="0.25">
      <c r="A88" s="72" t="s">
        <v>246</v>
      </c>
      <c r="B88" s="73" t="s">
        <v>242</v>
      </c>
      <c r="C88" s="74" t="s">
        <v>236</v>
      </c>
      <c r="D88" s="75" t="s">
        <v>243</v>
      </c>
      <c r="E88" s="76">
        <v>1082560</v>
      </c>
      <c r="F88" s="189">
        <v>818048</v>
      </c>
      <c r="G88" s="77"/>
      <c r="H88" s="78" t="s">
        <v>273</v>
      </c>
      <c r="I88" s="79"/>
      <c r="J88" s="80">
        <v>0</v>
      </c>
      <c r="K88" s="227">
        <v>21</v>
      </c>
      <c r="L88" s="102">
        <v>0</v>
      </c>
      <c r="M88" s="232"/>
    </row>
    <row r="89" spans="1:13" ht="25.5" x14ac:dyDescent="0.25">
      <c r="A89" s="72" t="s">
        <v>246</v>
      </c>
      <c r="B89" s="73" t="s">
        <v>210</v>
      </c>
      <c r="C89" s="74" t="s">
        <v>206</v>
      </c>
      <c r="D89" s="75" t="s">
        <v>211</v>
      </c>
      <c r="E89" s="76">
        <v>6088694</v>
      </c>
      <c r="F89" s="189">
        <v>3856872</v>
      </c>
      <c r="G89" s="77"/>
      <c r="H89" s="78" t="s">
        <v>273</v>
      </c>
      <c r="I89" s="79"/>
      <c r="J89" s="80">
        <v>0</v>
      </c>
      <c r="K89" s="227">
        <v>10</v>
      </c>
      <c r="L89" s="102">
        <v>0</v>
      </c>
      <c r="M89" s="232"/>
    </row>
    <row r="90" spans="1:13" ht="25.5" x14ac:dyDescent="0.25">
      <c r="A90" s="72" t="s">
        <v>246</v>
      </c>
      <c r="B90" s="73" t="s">
        <v>212</v>
      </c>
      <c r="C90" s="81" t="s">
        <v>206</v>
      </c>
      <c r="D90" s="75" t="s">
        <v>213</v>
      </c>
      <c r="E90" s="76">
        <v>6956644</v>
      </c>
      <c r="F90" s="189">
        <v>4291648</v>
      </c>
      <c r="G90" s="77"/>
      <c r="H90" s="78" t="s">
        <v>273</v>
      </c>
      <c r="I90" s="79"/>
      <c r="J90" s="80">
        <v>0</v>
      </c>
      <c r="K90" s="227">
        <v>10</v>
      </c>
      <c r="L90" s="102">
        <v>0</v>
      </c>
      <c r="M90" s="232"/>
    </row>
    <row r="91" spans="1:13" ht="25.5" x14ac:dyDescent="0.25">
      <c r="A91" s="72" t="s">
        <v>175</v>
      </c>
      <c r="B91" s="73" t="s">
        <v>275</v>
      </c>
      <c r="C91" s="74" t="s">
        <v>35</v>
      </c>
      <c r="D91" s="75" t="s">
        <v>276</v>
      </c>
      <c r="E91" s="76">
        <v>14330000</v>
      </c>
      <c r="F91" s="189">
        <v>11464000</v>
      </c>
      <c r="G91" s="77"/>
      <c r="H91" s="78">
        <v>820.82370360886728</v>
      </c>
      <c r="I91" s="79"/>
      <c r="J91" s="80">
        <v>80.581647037443091</v>
      </c>
      <c r="K91" s="227">
        <v>0</v>
      </c>
      <c r="L91" s="102">
        <v>80.581647037443091</v>
      </c>
      <c r="M91" s="232"/>
    </row>
    <row r="92" spans="1:13" ht="25.5" x14ac:dyDescent="0.25">
      <c r="A92" s="72" t="s">
        <v>175</v>
      </c>
      <c r="B92" s="73" t="s">
        <v>277</v>
      </c>
      <c r="C92" s="74" t="s">
        <v>184</v>
      </c>
      <c r="D92" s="75" t="s">
        <v>278</v>
      </c>
      <c r="E92" s="76">
        <v>7982000</v>
      </c>
      <c r="F92" s="189">
        <v>6386000</v>
      </c>
      <c r="G92" s="77">
        <v>6386000</v>
      </c>
      <c r="H92" s="78">
        <v>2906.8266537933691</v>
      </c>
      <c r="I92" s="82"/>
      <c r="J92" s="80">
        <v>60.846415477218422</v>
      </c>
      <c r="K92" s="228">
        <v>0</v>
      </c>
      <c r="L92" s="102">
        <v>60.846415477218422</v>
      </c>
      <c r="M92" s="232"/>
    </row>
    <row r="93" spans="1:13" ht="51" x14ac:dyDescent="0.25">
      <c r="A93" s="72" t="s">
        <v>175</v>
      </c>
      <c r="B93" s="73" t="s">
        <v>279</v>
      </c>
      <c r="C93" s="74" t="s">
        <v>206</v>
      </c>
      <c r="D93" s="75" t="s">
        <v>280</v>
      </c>
      <c r="E93" s="76">
        <v>258000</v>
      </c>
      <c r="F93" s="189">
        <v>206400</v>
      </c>
      <c r="G93" s="77"/>
      <c r="H93" s="78">
        <v>5889.4168110269275</v>
      </c>
      <c r="I93" s="79"/>
      <c r="J93" s="80">
        <v>40.718935281420279</v>
      </c>
      <c r="K93" s="227">
        <v>0</v>
      </c>
      <c r="L93" s="102">
        <v>40.718935281420279</v>
      </c>
      <c r="M93" s="232"/>
    </row>
    <row r="94" spans="1:13" ht="25.5" x14ac:dyDescent="0.25">
      <c r="A94" s="72" t="s">
        <v>175</v>
      </c>
      <c r="B94" s="73" t="s">
        <v>172</v>
      </c>
      <c r="C94" s="74" t="s">
        <v>173</v>
      </c>
      <c r="D94" s="75" t="s">
        <v>174</v>
      </c>
      <c r="E94" s="76">
        <v>194400</v>
      </c>
      <c r="F94" s="189">
        <v>155520</v>
      </c>
      <c r="G94" s="77"/>
      <c r="H94" s="78">
        <v>23711.116591466267</v>
      </c>
      <c r="I94" s="79"/>
      <c r="J94" s="80">
        <v>3.6938865103101906</v>
      </c>
      <c r="K94" s="227">
        <v>0</v>
      </c>
      <c r="L94" s="102">
        <v>3.6938865103101906</v>
      </c>
      <c r="M94" s="232"/>
    </row>
    <row r="95" spans="1:13" ht="25.5" x14ac:dyDescent="0.25">
      <c r="A95" s="72" t="s">
        <v>175</v>
      </c>
      <c r="B95" s="73" t="s">
        <v>170</v>
      </c>
      <c r="C95" s="74" t="s">
        <v>35</v>
      </c>
      <c r="D95" s="75" t="s">
        <v>171</v>
      </c>
      <c r="E95" s="76">
        <v>20460000</v>
      </c>
      <c r="F95" s="189">
        <v>16368000</v>
      </c>
      <c r="G95" s="77"/>
      <c r="H95" s="78">
        <v>31600.1845731342</v>
      </c>
      <c r="I95" s="79"/>
      <c r="J95" s="80">
        <v>1.2766934991631085</v>
      </c>
      <c r="K95" s="227">
        <v>0</v>
      </c>
      <c r="L95" s="102">
        <v>1.2766934991631085</v>
      </c>
      <c r="M95" s="232"/>
    </row>
    <row r="96" spans="1:13" ht="25.5" x14ac:dyDescent="0.25">
      <c r="A96" s="72" t="s">
        <v>310</v>
      </c>
      <c r="B96" s="73" t="s">
        <v>304</v>
      </c>
      <c r="C96" s="74" t="s">
        <v>191</v>
      </c>
      <c r="D96" s="75" t="s">
        <v>305</v>
      </c>
      <c r="E96" s="76">
        <v>3128820</v>
      </c>
      <c r="F96" s="189">
        <v>2503056</v>
      </c>
      <c r="G96" s="77">
        <v>2503056</v>
      </c>
      <c r="H96" s="78">
        <v>272.15758036834552</v>
      </c>
      <c r="I96" s="79"/>
      <c r="J96" s="80">
        <v>57.8407545832236</v>
      </c>
      <c r="K96" s="227">
        <v>20</v>
      </c>
      <c r="L96" s="102">
        <v>77.8407545832236</v>
      </c>
      <c r="M96" s="232"/>
    </row>
    <row r="97" spans="1:13" ht="25.5" x14ac:dyDescent="0.25">
      <c r="A97" s="72" t="s">
        <v>310</v>
      </c>
      <c r="B97" s="73" t="s">
        <v>306</v>
      </c>
      <c r="C97" s="74" t="s">
        <v>191</v>
      </c>
      <c r="D97" s="75" t="s">
        <v>307</v>
      </c>
      <c r="E97" s="76">
        <v>1315429</v>
      </c>
      <c r="F97" s="189">
        <v>1052343</v>
      </c>
      <c r="G97" s="77">
        <v>1052343</v>
      </c>
      <c r="H97" s="78">
        <v>706.40453368360897</v>
      </c>
      <c r="I97" s="79"/>
      <c r="J97" s="80">
        <v>54.555275715243546</v>
      </c>
      <c r="K97" s="227">
        <v>16</v>
      </c>
      <c r="L97" s="102">
        <v>70.555275715243539</v>
      </c>
      <c r="M97" s="232"/>
    </row>
    <row r="98" spans="1:13" ht="25.5" x14ac:dyDescent="0.25">
      <c r="A98" s="72" t="s">
        <v>310</v>
      </c>
      <c r="B98" s="73" t="s">
        <v>308</v>
      </c>
      <c r="C98" s="74" t="s">
        <v>236</v>
      </c>
      <c r="D98" s="75" t="s">
        <v>309</v>
      </c>
      <c r="E98" s="76">
        <v>1200000</v>
      </c>
      <c r="F98" s="189">
        <v>904800</v>
      </c>
      <c r="G98" s="77">
        <v>904800</v>
      </c>
      <c r="H98" s="78">
        <v>777.68667700162086</v>
      </c>
      <c r="I98" s="79"/>
      <c r="J98" s="80">
        <v>54.034081788797209</v>
      </c>
      <c r="K98" s="227">
        <v>15</v>
      </c>
      <c r="L98" s="102">
        <v>69.034081788797209</v>
      </c>
      <c r="M98" s="232"/>
    </row>
    <row r="99" spans="1:13" ht="25.5" x14ac:dyDescent="0.25">
      <c r="A99" s="72" t="s">
        <v>310</v>
      </c>
      <c r="B99" s="73" t="s">
        <v>301</v>
      </c>
      <c r="C99" s="74" t="s">
        <v>302</v>
      </c>
      <c r="D99" s="75" t="s">
        <v>303</v>
      </c>
      <c r="E99" s="76">
        <v>1152000</v>
      </c>
      <c r="F99" s="189">
        <v>838000</v>
      </c>
      <c r="G99" s="77"/>
      <c r="H99" s="78">
        <v>6702.2757396087163</v>
      </c>
      <c r="I99" s="79"/>
      <c r="J99" s="80">
        <v>24.331260561114139</v>
      </c>
      <c r="K99" s="227">
        <v>13</v>
      </c>
      <c r="L99" s="102">
        <v>37.331260561114135</v>
      </c>
      <c r="M99" s="232"/>
    </row>
    <row r="100" spans="1:13" ht="25.5" x14ac:dyDescent="0.25">
      <c r="A100" s="72" t="s">
        <v>397</v>
      </c>
      <c r="B100" s="73" t="s">
        <v>412</v>
      </c>
      <c r="C100" s="74" t="s">
        <v>343</v>
      </c>
      <c r="D100" s="75" t="s">
        <v>413</v>
      </c>
      <c r="E100" s="76">
        <v>16222360</v>
      </c>
      <c r="F100" s="189">
        <v>12977088</v>
      </c>
      <c r="G100" s="77"/>
      <c r="H100" s="78">
        <v>2644.0314095836743</v>
      </c>
      <c r="I100" s="79"/>
      <c r="J100" s="80">
        <v>42.025556976280384</v>
      </c>
      <c r="K100" s="227">
        <v>32.299999999999997</v>
      </c>
      <c r="L100" s="102">
        <v>74.325556976280382</v>
      </c>
      <c r="M100" s="232"/>
    </row>
    <row r="101" spans="1:13" ht="25.5" x14ac:dyDescent="0.25">
      <c r="A101" s="72" t="s">
        <v>397</v>
      </c>
      <c r="B101" s="73" t="s">
        <v>404</v>
      </c>
      <c r="C101" s="74" t="s">
        <v>405</v>
      </c>
      <c r="D101" s="75" t="s">
        <v>406</v>
      </c>
      <c r="E101" s="76">
        <v>17903000</v>
      </c>
      <c r="F101" s="189">
        <v>14322400</v>
      </c>
      <c r="G101" s="77">
        <v>10000000</v>
      </c>
      <c r="H101" s="78">
        <v>4288.8142546945592</v>
      </c>
      <c r="I101" s="79"/>
      <c r="J101" s="80">
        <v>33.675756516441297</v>
      </c>
      <c r="K101" s="227">
        <v>17.5</v>
      </c>
      <c r="L101" s="102">
        <v>51.175756516441297</v>
      </c>
      <c r="M101" s="232"/>
    </row>
    <row r="102" spans="1:13" ht="25.5" x14ac:dyDescent="0.25">
      <c r="A102" s="72" t="s">
        <v>397</v>
      </c>
      <c r="B102" s="73" t="s">
        <v>407</v>
      </c>
      <c r="C102" s="74" t="s">
        <v>408</v>
      </c>
      <c r="D102" s="75" t="s">
        <v>409</v>
      </c>
      <c r="E102" s="76">
        <v>23898336</v>
      </c>
      <c r="F102" s="189">
        <v>10040512</v>
      </c>
      <c r="G102" s="77">
        <v>10040512</v>
      </c>
      <c r="H102" s="78">
        <v>5965.1966125645613</v>
      </c>
      <c r="I102" s="79"/>
      <c r="J102" s="80">
        <v>26.87033785437292</v>
      </c>
      <c r="K102" s="227">
        <v>33</v>
      </c>
      <c r="L102" s="102">
        <v>59.87033785437292</v>
      </c>
      <c r="M102" s="232"/>
    </row>
    <row r="103" spans="1:13" ht="25.5" x14ac:dyDescent="0.25">
      <c r="A103" s="72" t="s">
        <v>397</v>
      </c>
      <c r="B103" s="73" t="s">
        <v>398</v>
      </c>
      <c r="C103" s="74" t="s">
        <v>35</v>
      </c>
      <c r="D103" s="75" t="s">
        <v>399</v>
      </c>
      <c r="E103" s="76">
        <v>119360000</v>
      </c>
      <c r="F103" s="189">
        <v>113860000</v>
      </c>
      <c r="G103" s="77">
        <v>56930000</v>
      </c>
      <c r="H103" s="78">
        <v>7782.3274346962771</v>
      </c>
      <c r="I103" s="79"/>
      <c r="J103" s="80">
        <v>21.037645588399428</v>
      </c>
      <c r="K103" s="227">
        <v>34</v>
      </c>
      <c r="L103" s="102">
        <v>55.037645588399428</v>
      </c>
      <c r="M103" s="232"/>
    </row>
    <row r="104" spans="1:13" ht="25.5" x14ac:dyDescent="0.25">
      <c r="A104" s="72" t="s">
        <v>397</v>
      </c>
      <c r="B104" s="73" t="s">
        <v>400</v>
      </c>
      <c r="C104" s="74" t="s">
        <v>35</v>
      </c>
      <c r="D104" s="75" t="s">
        <v>401</v>
      </c>
      <c r="E104" s="76">
        <v>82930000</v>
      </c>
      <c r="F104" s="189">
        <v>80930000</v>
      </c>
      <c r="G104" s="77"/>
      <c r="H104" s="78">
        <v>10291.947461648348</v>
      </c>
      <c r="I104" s="79"/>
      <c r="J104" s="80">
        <v>15.004464242448655</v>
      </c>
      <c r="K104" s="227">
        <v>32</v>
      </c>
      <c r="L104" s="102">
        <v>47.004464242448655</v>
      </c>
      <c r="M104" s="232"/>
    </row>
    <row r="105" spans="1:13" ht="25.5" x14ac:dyDescent="0.25">
      <c r="A105" s="72" t="s">
        <v>397</v>
      </c>
      <c r="B105" s="73" t="s">
        <v>402</v>
      </c>
      <c r="C105" s="74" t="s">
        <v>35</v>
      </c>
      <c r="D105" s="75" t="s">
        <v>403</v>
      </c>
      <c r="E105" s="76">
        <v>83865000</v>
      </c>
      <c r="F105" s="189">
        <v>83865000</v>
      </c>
      <c r="G105" s="77"/>
      <c r="H105" s="78">
        <v>11730.321718353622</v>
      </c>
      <c r="I105" s="79"/>
      <c r="J105" s="80">
        <v>12.362215401788946</v>
      </c>
      <c r="K105" s="227">
        <v>24</v>
      </c>
      <c r="L105" s="102">
        <v>36.362215401788944</v>
      </c>
      <c r="M105" s="232"/>
    </row>
    <row r="106" spans="1:13" ht="25.5" x14ac:dyDescent="0.25">
      <c r="A106" s="72" t="s">
        <v>397</v>
      </c>
      <c r="B106" s="73" t="s">
        <v>410</v>
      </c>
      <c r="C106" s="74" t="s">
        <v>408</v>
      </c>
      <c r="D106" s="75" t="s">
        <v>411</v>
      </c>
      <c r="E106" s="76">
        <v>26444573</v>
      </c>
      <c r="F106" s="189">
        <v>20626733</v>
      </c>
      <c r="G106" s="77"/>
      <c r="H106" s="78">
        <v>34090.354284038855</v>
      </c>
      <c r="I106" s="79"/>
      <c r="J106" s="80">
        <v>0.6086341404328649</v>
      </c>
      <c r="K106" s="227">
        <v>30.5</v>
      </c>
      <c r="L106" s="102">
        <v>31.108634140432866</v>
      </c>
      <c r="M106" s="232"/>
    </row>
    <row r="107" spans="1:13" ht="38.25" x14ac:dyDescent="0.25">
      <c r="A107" s="86" t="s">
        <v>420</v>
      </c>
      <c r="B107" s="87" t="s">
        <v>422</v>
      </c>
      <c r="C107" s="88" t="s">
        <v>340</v>
      </c>
      <c r="D107" s="89" t="s">
        <v>423</v>
      </c>
      <c r="E107" s="90">
        <v>44000000</v>
      </c>
      <c r="F107" s="190">
        <v>35200000</v>
      </c>
      <c r="G107" s="185"/>
      <c r="H107" s="186">
        <v>7303.5900723052418</v>
      </c>
      <c r="I107" s="91"/>
      <c r="J107" s="92">
        <v>22.438632098992564</v>
      </c>
      <c r="K107" s="93">
        <v>22</v>
      </c>
      <c r="L107" s="103">
        <v>44.438632098992564</v>
      </c>
      <c r="M107" s="233"/>
    </row>
  </sheetData>
  <mergeCells count="1">
    <mergeCell ref="H3:L3"/>
  </mergeCells>
  <conditionalFormatting sqref="A73:A77 A68:A69 A64:A65 A55:A56 A43:A50 A37:A40 A25:A27 A30:A34 A6:A23 A79:A86 A89:A92 A94:A107 A58:A59">
    <cfRule type="expression" dxfId="24" priority="13" stopIfTrue="1">
      <formula>LEFT(A6,9)&lt;&gt;LEFT(A5,9)</formula>
    </cfRule>
  </conditionalFormatting>
  <conditionalFormatting sqref="A78">
    <cfRule type="expression" dxfId="23" priority="12" stopIfTrue="1">
      <formula>LEFT(A78,9)&lt;&gt;LEFT(A77,9)</formula>
    </cfRule>
  </conditionalFormatting>
  <conditionalFormatting sqref="A29 A85 A71:A72 A66:A67 A63 A60 A45:A49">
    <cfRule type="expression" dxfId="22" priority="14" stopIfTrue="1">
      <formula>LEFT(A29,9)&lt;&gt;LEFT(#REF!,9)</formula>
    </cfRule>
  </conditionalFormatting>
  <conditionalFormatting sqref="A41:A42">
    <cfRule type="expression" dxfId="21" priority="11" stopIfTrue="1">
      <formula>LEFT(A41,9)&lt;&gt;LEFT(A40,9)</formula>
    </cfRule>
  </conditionalFormatting>
  <conditionalFormatting sqref="A52 A88 A61">
    <cfRule type="expression" dxfId="20" priority="15" stopIfTrue="1">
      <formula>LEFT(A52,9)&lt;&gt;LEFT(A50,9)</formula>
    </cfRule>
  </conditionalFormatting>
  <conditionalFormatting sqref="A53 A57">
    <cfRule type="expression" dxfId="19" priority="16" stopIfTrue="1">
      <formula>LEFT(A53,9)&lt;&gt;LEFT(A56,9)</formula>
    </cfRule>
  </conditionalFormatting>
  <conditionalFormatting sqref="A60">
    <cfRule type="expression" dxfId="18" priority="17" stopIfTrue="1">
      <formula>LEFT(A60,9)&lt;&gt;LEFT(A53,9)</formula>
    </cfRule>
  </conditionalFormatting>
  <conditionalFormatting sqref="A51">
    <cfRule type="expression" dxfId="17" priority="18" stopIfTrue="1">
      <formula>LEFT(A51,9)&lt;&gt;LEFT(A52,9)</formula>
    </cfRule>
  </conditionalFormatting>
  <conditionalFormatting sqref="A54 A36">
    <cfRule type="expression" dxfId="16" priority="19" stopIfTrue="1">
      <formula>LEFT(A36,9)&lt;&gt;LEFT(A33,9)</formula>
    </cfRule>
  </conditionalFormatting>
  <conditionalFormatting sqref="A70 A62">
    <cfRule type="expression" dxfId="15" priority="20" stopIfTrue="1">
      <formula>LEFT(A62,9)&lt;&gt;LEFT(#REF!,9)</formula>
    </cfRule>
  </conditionalFormatting>
  <conditionalFormatting sqref="A35">
    <cfRule type="expression" dxfId="14" priority="21" stopIfTrue="1">
      <formula>LEFT(A35,9)&lt;&gt;LEFT(A27,9)</formula>
    </cfRule>
  </conditionalFormatting>
  <conditionalFormatting sqref="A28 A24">
    <cfRule type="expression" dxfId="13" priority="22" stopIfTrue="1">
      <formula>LEFT(A24,9)&lt;&gt;LEFT(#REF!,9)</formula>
    </cfRule>
  </conditionalFormatting>
  <conditionalFormatting sqref="A5">
    <cfRule type="expression" dxfId="12" priority="24" stopIfTrue="1">
      <formula>LEFT(A5,9)&lt;&gt;LEFT(#REF!,9)</formula>
    </cfRule>
  </conditionalFormatting>
  <conditionalFormatting sqref="A87">
    <cfRule type="expression" dxfId="11" priority="29" stopIfTrue="1">
      <formula>LEFT(A87,9)&lt;&gt;LEFT(A92,9)</formula>
    </cfRule>
  </conditionalFormatting>
  <conditionalFormatting sqref="A93">
    <cfRule type="expression" dxfId="10" priority="30" stopIfTrue="1">
      <formula>LEFT(A93,9)&lt;&gt;LEFT(A87,9)</formula>
    </cfRule>
  </conditionalFormatting>
  <printOptions horizontalCentered="1"/>
  <pageMargins left="0.5" right="0.5" top="0.5" bottom="0.75" header="0.3" footer="0.25"/>
  <pageSetup paperSize="5" scale="88" fitToHeight="0" orientation="landscape" r:id="rId1"/>
  <headerFooter>
    <oddFooter>&amp;L1 - The sum of air quality and transportation impact scores which includes the regional priority scores
2 - The sum of the scores for Regional Greenways and Trails Plan, population/employment density, and safety and attractiveness&amp;R&amp;P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7"/>
  <sheetViews>
    <sheetView zoomScale="85" zoomScaleNormal="85" workbookViewId="0">
      <pane xSplit="6" ySplit="4" topLeftCell="G5" activePane="bottomRight" state="frozen"/>
      <selection pane="topRight" activeCell="G1" sqref="G1"/>
      <selection pane="bottomLeft" activeCell="A5" sqref="A5"/>
      <selection pane="bottomRight" activeCell="B7" sqref="B7"/>
    </sheetView>
  </sheetViews>
  <sheetFormatPr defaultRowHeight="15" x14ac:dyDescent="0.25"/>
  <cols>
    <col min="1" max="1" width="14.7109375" customWidth="1"/>
    <col min="2" max="2" width="12" customWidth="1"/>
    <col min="3" max="3" width="17.5703125" customWidth="1"/>
    <col min="4" max="4" width="11.5703125" customWidth="1"/>
    <col min="5" max="5" width="12.42578125" customWidth="1"/>
    <col min="6" max="6" width="34.5703125" customWidth="1"/>
    <col min="7" max="7" width="55.85546875" customWidth="1"/>
    <col min="8" max="8" width="14.140625" customWidth="1"/>
    <col min="9" max="9" width="14" customWidth="1"/>
    <col min="10" max="10" width="17.28515625" style="58" customWidth="1"/>
    <col min="11" max="11" width="11" customWidth="1"/>
    <col min="12" max="12" width="12.140625" customWidth="1"/>
    <col min="13" max="13" width="12.5703125" customWidth="1"/>
    <col min="14" max="14" width="9.5703125" customWidth="1"/>
    <col min="15" max="16" width="6.85546875" customWidth="1"/>
    <col min="17" max="17" width="8.140625" customWidth="1"/>
    <col min="18" max="20" width="9.28515625" customWidth="1"/>
    <col min="21" max="21" width="12.28515625" customWidth="1"/>
    <col min="22" max="22" width="12" customWidth="1"/>
    <col min="23" max="23" width="10.85546875" customWidth="1"/>
    <col min="24" max="25" width="10.5703125" customWidth="1"/>
    <col min="26" max="26" width="7.5703125" customWidth="1"/>
    <col min="27" max="27" width="8.140625" customWidth="1"/>
    <col min="28" max="28" width="10.28515625" customWidth="1"/>
    <col min="29" max="29" width="13.28515625" customWidth="1"/>
    <col min="30" max="30" width="10.42578125" customWidth="1"/>
    <col min="31" max="31" width="12.5703125" bestFit="1" customWidth="1"/>
    <col min="32" max="32" width="12.140625" bestFit="1" customWidth="1"/>
    <col min="33" max="33" width="11.28515625" bestFit="1" customWidth="1"/>
    <col min="34" max="34" width="11" customWidth="1"/>
    <col min="35" max="35" width="12.85546875" bestFit="1" customWidth="1"/>
    <col min="36" max="36" width="38" style="112" customWidth="1"/>
  </cols>
  <sheetData>
    <row r="1" spans="1:36" s="3" customFormat="1" ht="34.5" customHeight="1" x14ac:dyDescent="0.35">
      <c r="A1" s="1" t="s">
        <v>0</v>
      </c>
      <c r="B1" s="2"/>
      <c r="C1" s="2"/>
      <c r="F1" s="4"/>
      <c r="G1" s="4"/>
      <c r="H1"/>
      <c r="I1"/>
      <c r="J1" s="57"/>
      <c r="K1" s="6"/>
      <c r="L1" s="6"/>
      <c r="M1" s="7"/>
      <c r="N1" s="9"/>
      <c r="O1" s="9"/>
      <c r="P1" s="10"/>
      <c r="Q1" s="9"/>
      <c r="R1" s="7"/>
      <c r="S1" s="7"/>
      <c r="T1" s="12"/>
      <c r="U1" s="7"/>
      <c r="V1" s="14"/>
      <c r="W1" s="7"/>
      <c r="X1" s="16"/>
      <c r="Y1" s="17"/>
      <c r="Z1" s="17"/>
      <c r="AA1" s="17"/>
      <c r="AB1" s="7"/>
      <c r="AC1" s="7"/>
      <c r="AD1" s="20"/>
      <c r="AE1" s="20"/>
      <c r="AF1" s="20"/>
      <c r="AG1" s="20"/>
      <c r="AH1" s="20"/>
      <c r="AJ1" s="110"/>
    </row>
    <row r="2" spans="1:36" s="3" customFormat="1" ht="15.75" x14ac:dyDescent="0.25">
      <c r="A2" s="97" t="s">
        <v>446</v>
      </c>
      <c r="B2" s="2"/>
      <c r="C2" s="2"/>
      <c r="F2" s="22"/>
      <c r="G2" s="22"/>
      <c r="I2" s="5"/>
      <c r="J2" s="127"/>
      <c r="K2" s="23"/>
      <c r="L2" s="23"/>
      <c r="M2" s="7"/>
      <c r="N2" s="9"/>
      <c r="O2" s="9"/>
      <c r="P2" s="10"/>
      <c r="Q2" s="9"/>
      <c r="R2" s="24"/>
      <c r="S2" s="24"/>
      <c r="T2" s="26"/>
      <c r="U2" s="24"/>
      <c r="V2" s="28"/>
      <c r="W2" s="24"/>
      <c r="X2" s="16"/>
      <c r="Y2" s="17"/>
      <c r="Z2" s="17"/>
      <c r="AA2" s="17"/>
      <c r="AB2" s="7"/>
      <c r="AC2" s="7"/>
      <c r="AD2" s="20"/>
      <c r="AE2" s="20"/>
      <c r="AF2" s="20"/>
      <c r="AG2" s="20"/>
      <c r="AH2" s="20"/>
      <c r="AJ2" s="110"/>
    </row>
    <row r="3" spans="1:36" ht="30" customHeight="1" x14ac:dyDescent="0.25">
      <c r="A3" s="242"/>
      <c r="B3" s="243"/>
      <c r="C3" s="243"/>
      <c r="D3" s="243"/>
      <c r="E3" s="243"/>
      <c r="F3" s="243"/>
      <c r="G3" s="59"/>
      <c r="H3" s="60"/>
      <c r="I3" s="60"/>
      <c r="J3" s="132">
        <f>SUM(J5:J107)</f>
        <v>255739485</v>
      </c>
      <c r="K3" s="236" t="s">
        <v>1</v>
      </c>
      <c r="L3" s="237"/>
      <c r="M3" s="238"/>
      <c r="N3" s="244" t="s">
        <v>2</v>
      </c>
      <c r="O3" s="245"/>
      <c r="P3" s="245"/>
      <c r="Q3" s="246"/>
      <c r="R3" s="236" t="s">
        <v>3</v>
      </c>
      <c r="S3" s="237"/>
      <c r="T3" s="238"/>
      <c r="U3" s="236" t="s">
        <v>4</v>
      </c>
      <c r="V3" s="237"/>
      <c r="W3" s="238"/>
      <c r="X3" s="240" t="s">
        <v>5</v>
      </c>
      <c r="Y3" s="240"/>
      <c r="Z3" s="241"/>
      <c r="AA3" s="236" t="s">
        <v>6</v>
      </c>
      <c r="AB3" s="238"/>
      <c r="AC3" s="62"/>
      <c r="AD3" s="99"/>
      <c r="AE3" s="239" t="s">
        <v>436</v>
      </c>
      <c r="AF3" s="240"/>
      <c r="AG3" s="240"/>
      <c r="AH3" s="240"/>
      <c r="AI3" s="241"/>
      <c r="AJ3" s="111"/>
    </row>
    <row r="4" spans="1:36" ht="66" customHeight="1" x14ac:dyDescent="0.25">
      <c r="A4" s="160" t="s">
        <v>7</v>
      </c>
      <c r="B4" s="161" t="s">
        <v>8</v>
      </c>
      <c r="C4" s="161" t="s">
        <v>9</v>
      </c>
      <c r="D4" s="162" t="s">
        <v>10</v>
      </c>
      <c r="E4" s="163" t="s">
        <v>11</v>
      </c>
      <c r="F4" s="164" t="s">
        <v>12</v>
      </c>
      <c r="G4" s="164" t="s">
        <v>13</v>
      </c>
      <c r="H4" s="165" t="s">
        <v>433</v>
      </c>
      <c r="I4" s="165" t="s">
        <v>434</v>
      </c>
      <c r="J4" s="166" t="s">
        <v>426</v>
      </c>
      <c r="K4" s="167" t="s">
        <v>14</v>
      </c>
      <c r="L4" s="168" t="s">
        <v>15</v>
      </c>
      <c r="M4" s="169" t="s">
        <v>16</v>
      </c>
      <c r="N4" s="170" t="s">
        <v>17</v>
      </c>
      <c r="O4" s="170" t="s">
        <v>18</v>
      </c>
      <c r="P4" s="170" t="s">
        <v>19</v>
      </c>
      <c r="Q4" s="169" t="s">
        <v>274</v>
      </c>
      <c r="R4" s="170" t="s">
        <v>20</v>
      </c>
      <c r="S4" s="170" t="s">
        <v>21</v>
      </c>
      <c r="T4" s="184" t="s">
        <v>22</v>
      </c>
      <c r="U4" s="170" t="s">
        <v>23</v>
      </c>
      <c r="V4" s="170" t="s">
        <v>24</v>
      </c>
      <c r="W4" s="169" t="s">
        <v>25</v>
      </c>
      <c r="X4" s="170" t="s">
        <v>26</v>
      </c>
      <c r="Y4" s="170" t="s">
        <v>27</v>
      </c>
      <c r="Z4" s="169" t="s">
        <v>28</v>
      </c>
      <c r="AA4" s="171" t="s">
        <v>29</v>
      </c>
      <c r="AB4" s="169" t="s">
        <v>30</v>
      </c>
      <c r="AC4" s="172" t="s">
        <v>432</v>
      </c>
      <c r="AD4" s="173" t="s">
        <v>31</v>
      </c>
      <c r="AE4" s="206" t="s">
        <v>439</v>
      </c>
      <c r="AF4" s="207" t="s">
        <v>438</v>
      </c>
      <c r="AG4" s="208" t="s">
        <v>23</v>
      </c>
      <c r="AH4" s="207" t="s">
        <v>437</v>
      </c>
      <c r="AI4" s="205" t="s">
        <v>440</v>
      </c>
      <c r="AJ4" s="174" t="s">
        <v>425</v>
      </c>
    </row>
    <row r="5" spans="1:36" ht="38.25" x14ac:dyDescent="0.25">
      <c r="A5" s="148" t="s">
        <v>386</v>
      </c>
      <c r="B5" s="175" t="s">
        <v>105</v>
      </c>
      <c r="C5" s="175" t="s">
        <v>120</v>
      </c>
      <c r="D5" s="175" t="s">
        <v>378</v>
      </c>
      <c r="E5" s="176" t="s">
        <v>360</v>
      </c>
      <c r="F5" s="144" t="s">
        <v>379</v>
      </c>
      <c r="G5" s="144" t="s">
        <v>388</v>
      </c>
      <c r="H5" s="145">
        <v>342500</v>
      </c>
      <c r="I5" s="145">
        <v>270000</v>
      </c>
      <c r="J5" s="177"/>
      <c r="K5" s="149">
        <v>853.99060045032854</v>
      </c>
      <c r="L5" s="150"/>
      <c r="M5" s="151">
        <v>53.481686610531014</v>
      </c>
      <c r="N5" s="152"/>
      <c r="O5" s="152"/>
      <c r="P5" s="153"/>
      <c r="Q5" s="154"/>
      <c r="R5" s="152">
        <v>3</v>
      </c>
      <c r="S5" s="155">
        <v>0</v>
      </c>
      <c r="T5" s="154">
        <v>0</v>
      </c>
      <c r="U5" s="152"/>
      <c r="V5" s="152"/>
      <c r="W5" s="151"/>
      <c r="X5" s="181"/>
      <c r="Y5" s="156"/>
      <c r="Z5" s="182"/>
      <c r="AA5" s="183"/>
      <c r="AB5" s="154">
        <v>0</v>
      </c>
      <c r="AC5" s="157">
        <v>3</v>
      </c>
      <c r="AD5" s="158">
        <v>56.481686610531014</v>
      </c>
      <c r="AE5" s="192"/>
      <c r="AF5" s="193"/>
      <c r="AG5" s="193"/>
      <c r="AH5" s="193"/>
      <c r="AI5" s="194"/>
      <c r="AJ5" s="159" t="s">
        <v>429</v>
      </c>
    </row>
    <row r="6" spans="1:36" ht="51" x14ac:dyDescent="0.25">
      <c r="A6" s="29" t="s">
        <v>386</v>
      </c>
      <c r="B6" s="30" t="s">
        <v>294</v>
      </c>
      <c r="C6" s="30" t="s">
        <v>343</v>
      </c>
      <c r="D6" s="30" t="s">
        <v>376</v>
      </c>
      <c r="E6" s="31" t="s">
        <v>343</v>
      </c>
      <c r="F6" s="32" t="s">
        <v>377</v>
      </c>
      <c r="G6" s="32" t="s">
        <v>394</v>
      </c>
      <c r="H6" s="146">
        <v>382500</v>
      </c>
      <c r="I6" s="146">
        <v>306000</v>
      </c>
      <c r="J6" s="129">
        <v>306000</v>
      </c>
      <c r="K6" s="94">
        <v>1036.9476330118021</v>
      </c>
      <c r="L6" s="141"/>
      <c r="M6" s="34">
        <v>52.180080211942332</v>
      </c>
      <c r="N6" s="35"/>
      <c r="O6" s="35"/>
      <c r="P6" s="36"/>
      <c r="Q6" s="37"/>
      <c r="R6" s="35">
        <v>9</v>
      </c>
      <c r="S6" s="38">
        <v>0</v>
      </c>
      <c r="T6" s="37">
        <v>0</v>
      </c>
      <c r="U6" s="35"/>
      <c r="V6" s="35"/>
      <c r="W6" s="34"/>
      <c r="X6" s="39"/>
      <c r="Y6" s="55"/>
      <c r="Z6" s="40"/>
      <c r="AA6" s="41"/>
      <c r="AB6" s="37">
        <v>9</v>
      </c>
      <c r="AC6" s="61">
        <v>18</v>
      </c>
      <c r="AD6" s="100">
        <v>70.180080211942339</v>
      </c>
      <c r="AE6" s="195"/>
      <c r="AF6" s="196"/>
      <c r="AG6" s="196"/>
      <c r="AH6" s="196"/>
      <c r="AI6" s="197"/>
      <c r="AJ6" s="113"/>
    </row>
    <row r="7" spans="1:36" ht="38.25" x14ac:dyDescent="0.25">
      <c r="A7" s="29" t="s">
        <v>386</v>
      </c>
      <c r="B7" s="30" t="s">
        <v>105</v>
      </c>
      <c r="C7" s="30" t="s">
        <v>120</v>
      </c>
      <c r="D7" s="30" t="s">
        <v>359</v>
      </c>
      <c r="E7" s="31" t="s">
        <v>360</v>
      </c>
      <c r="F7" s="32" t="s">
        <v>361</v>
      </c>
      <c r="G7" s="32" t="s">
        <v>387</v>
      </c>
      <c r="H7" s="146">
        <v>495000</v>
      </c>
      <c r="I7" s="146">
        <v>396000</v>
      </c>
      <c r="J7" s="129">
        <v>396000</v>
      </c>
      <c r="K7" s="94">
        <v>1234.2345904318618</v>
      </c>
      <c r="L7" s="141"/>
      <c r="M7" s="34">
        <v>50.812000725745058</v>
      </c>
      <c r="N7" s="35"/>
      <c r="O7" s="35"/>
      <c r="P7" s="36"/>
      <c r="Q7" s="37"/>
      <c r="R7" s="35">
        <v>3</v>
      </c>
      <c r="S7" s="38">
        <v>0</v>
      </c>
      <c r="T7" s="37">
        <v>0</v>
      </c>
      <c r="U7" s="35"/>
      <c r="V7" s="35"/>
      <c r="W7" s="34"/>
      <c r="X7" s="39"/>
      <c r="Y7" s="55"/>
      <c r="Z7" s="40"/>
      <c r="AA7" s="41"/>
      <c r="AB7" s="37">
        <v>0</v>
      </c>
      <c r="AC7" s="61">
        <v>3</v>
      </c>
      <c r="AD7" s="100">
        <v>53.812000725745058</v>
      </c>
      <c r="AE7" s="195"/>
      <c r="AF7" s="196"/>
      <c r="AG7" s="196"/>
      <c r="AH7" s="196"/>
      <c r="AI7" s="197"/>
      <c r="AJ7" s="113"/>
    </row>
    <row r="8" spans="1:36" ht="51" x14ac:dyDescent="0.25">
      <c r="A8" s="29" t="s">
        <v>386</v>
      </c>
      <c r="B8" s="30" t="s">
        <v>106</v>
      </c>
      <c r="C8" s="30" t="s">
        <v>120</v>
      </c>
      <c r="D8" s="30" t="s">
        <v>370</v>
      </c>
      <c r="E8" s="31" t="s">
        <v>371</v>
      </c>
      <c r="F8" s="32" t="s">
        <v>372</v>
      </c>
      <c r="G8" s="32" t="s">
        <v>392</v>
      </c>
      <c r="H8" s="146">
        <v>675813</v>
      </c>
      <c r="I8" s="146">
        <v>523200</v>
      </c>
      <c r="J8" s="129">
        <v>523200</v>
      </c>
      <c r="K8" s="94">
        <v>1423.191836862957</v>
      </c>
      <c r="L8" s="141"/>
      <c r="M8" s="34">
        <v>49.53532503554451</v>
      </c>
      <c r="N8" s="35"/>
      <c r="O8" s="35"/>
      <c r="P8" s="36"/>
      <c r="Q8" s="37"/>
      <c r="R8" s="35">
        <v>3</v>
      </c>
      <c r="S8" s="38">
        <v>0</v>
      </c>
      <c r="T8" s="37">
        <v>0</v>
      </c>
      <c r="U8" s="35"/>
      <c r="V8" s="35"/>
      <c r="W8" s="34"/>
      <c r="X8" s="39"/>
      <c r="Y8" s="55"/>
      <c r="Z8" s="40"/>
      <c r="AA8" s="41"/>
      <c r="AB8" s="37">
        <v>3</v>
      </c>
      <c r="AC8" s="61">
        <v>6</v>
      </c>
      <c r="AD8" s="100">
        <v>55.53532503554451</v>
      </c>
      <c r="AE8" s="195"/>
      <c r="AF8" s="196"/>
      <c r="AG8" s="196"/>
      <c r="AH8" s="196"/>
      <c r="AI8" s="197"/>
      <c r="AJ8" s="113"/>
    </row>
    <row r="9" spans="1:36" ht="51" x14ac:dyDescent="0.25">
      <c r="A9" s="29" t="s">
        <v>386</v>
      </c>
      <c r="B9" s="30" t="s">
        <v>294</v>
      </c>
      <c r="C9" s="30" t="s">
        <v>120</v>
      </c>
      <c r="D9" s="30" t="s">
        <v>380</v>
      </c>
      <c r="E9" s="31" t="s">
        <v>381</v>
      </c>
      <c r="F9" s="32" t="s">
        <v>382</v>
      </c>
      <c r="G9" s="32" t="s">
        <v>395</v>
      </c>
      <c r="H9" s="146">
        <v>2266869</v>
      </c>
      <c r="I9" s="146">
        <v>1813495</v>
      </c>
      <c r="J9" s="129">
        <v>1813495</v>
      </c>
      <c r="K9" s="94">
        <v>1981.9982260464776</v>
      </c>
      <c r="L9" s="141"/>
      <c r="M9" s="34">
        <v>45.944432144939277</v>
      </c>
      <c r="N9" s="35"/>
      <c r="O9" s="35"/>
      <c r="P9" s="36"/>
      <c r="Q9" s="37"/>
      <c r="R9" s="35">
        <v>6</v>
      </c>
      <c r="S9" s="38">
        <v>1.1000000000000001</v>
      </c>
      <c r="T9" s="37">
        <v>0</v>
      </c>
      <c r="U9" s="35"/>
      <c r="V9" s="35"/>
      <c r="W9" s="34"/>
      <c r="X9" s="39"/>
      <c r="Y9" s="55"/>
      <c r="Z9" s="40"/>
      <c r="AA9" s="41"/>
      <c r="AB9" s="34">
        <v>6.3</v>
      </c>
      <c r="AC9" s="61">
        <v>13.399999999999999</v>
      </c>
      <c r="AD9" s="100">
        <v>59.344432144939276</v>
      </c>
      <c r="AE9" s="195"/>
      <c r="AF9" s="196"/>
      <c r="AG9" s="196"/>
      <c r="AH9" s="196"/>
      <c r="AI9" s="197"/>
      <c r="AJ9" s="113"/>
    </row>
    <row r="10" spans="1:36" ht="63.75" x14ac:dyDescent="0.25">
      <c r="A10" s="29" t="s">
        <v>386</v>
      </c>
      <c r="B10" s="30" t="s">
        <v>106</v>
      </c>
      <c r="C10" s="30" t="s">
        <v>247</v>
      </c>
      <c r="D10" s="30" t="s">
        <v>365</v>
      </c>
      <c r="E10" s="31" t="s">
        <v>184</v>
      </c>
      <c r="F10" s="32" t="s">
        <v>366</v>
      </c>
      <c r="G10" s="32" t="s">
        <v>390</v>
      </c>
      <c r="H10" s="146">
        <v>231000</v>
      </c>
      <c r="I10" s="146">
        <v>185000</v>
      </c>
      <c r="J10" s="129"/>
      <c r="K10" s="94">
        <v>2061.005664072487</v>
      </c>
      <c r="L10" s="141"/>
      <c r="M10" s="34">
        <v>45.458184869754518</v>
      </c>
      <c r="N10" s="35"/>
      <c r="O10" s="35"/>
      <c r="P10" s="36"/>
      <c r="Q10" s="37"/>
      <c r="R10" s="35">
        <v>3</v>
      </c>
      <c r="S10" s="38">
        <v>0</v>
      </c>
      <c r="T10" s="37">
        <v>0</v>
      </c>
      <c r="U10" s="35"/>
      <c r="V10" s="35"/>
      <c r="W10" s="34"/>
      <c r="X10" s="39"/>
      <c r="Y10" s="55"/>
      <c r="Z10" s="40"/>
      <c r="AA10" s="41"/>
      <c r="AB10" s="37">
        <v>0</v>
      </c>
      <c r="AC10" s="61">
        <v>3</v>
      </c>
      <c r="AD10" s="100">
        <v>48.458184869754518</v>
      </c>
      <c r="AE10" s="195"/>
      <c r="AF10" s="196"/>
      <c r="AG10" s="196"/>
      <c r="AH10" s="196"/>
      <c r="AI10" s="197"/>
      <c r="AJ10" s="113"/>
    </row>
    <row r="11" spans="1:36" ht="38.25" x14ac:dyDescent="0.25">
      <c r="A11" s="29" t="s">
        <v>386</v>
      </c>
      <c r="B11" s="30" t="s">
        <v>110</v>
      </c>
      <c r="C11" s="30" t="s">
        <v>343</v>
      </c>
      <c r="D11" s="147" t="s">
        <v>383</v>
      </c>
      <c r="E11" s="147" t="s">
        <v>343</v>
      </c>
      <c r="F11" s="147" t="s">
        <v>384</v>
      </c>
      <c r="G11" s="32" t="s">
        <v>396</v>
      </c>
      <c r="H11" s="146">
        <v>2297068</v>
      </c>
      <c r="I11" s="146">
        <v>1838088</v>
      </c>
      <c r="J11" s="129"/>
      <c r="K11" s="94">
        <v>4734.8043992595876</v>
      </c>
      <c r="L11" s="141"/>
      <c r="M11" s="34">
        <v>31.712710144241129</v>
      </c>
      <c r="N11" s="35"/>
      <c r="O11" s="35"/>
      <c r="P11" s="36"/>
      <c r="Q11" s="37"/>
      <c r="R11" s="35">
        <v>6</v>
      </c>
      <c r="S11" s="38">
        <v>7.5</v>
      </c>
      <c r="T11" s="37">
        <v>0</v>
      </c>
      <c r="U11" s="35"/>
      <c r="V11" s="35"/>
      <c r="W11" s="34"/>
      <c r="X11" s="39"/>
      <c r="Y11" s="55"/>
      <c r="Z11" s="40"/>
      <c r="AA11" s="41"/>
      <c r="AB11" s="37">
        <v>0</v>
      </c>
      <c r="AC11" s="61">
        <v>13.5</v>
      </c>
      <c r="AD11" s="100">
        <v>45.212710144241129</v>
      </c>
      <c r="AE11" s="195"/>
      <c r="AF11" s="196"/>
      <c r="AG11" s="196"/>
      <c r="AH11" s="196"/>
      <c r="AI11" s="197"/>
      <c r="AJ11" s="113"/>
    </row>
    <row r="12" spans="1:36" ht="63.75" x14ac:dyDescent="0.25">
      <c r="A12" s="29" t="s">
        <v>386</v>
      </c>
      <c r="B12" s="30" t="s">
        <v>109</v>
      </c>
      <c r="C12" s="30" t="s">
        <v>120</v>
      </c>
      <c r="D12" s="30" t="s">
        <v>373</v>
      </c>
      <c r="E12" s="31" t="s">
        <v>374</v>
      </c>
      <c r="F12" s="32" t="s">
        <v>375</v>
      </c>
      <c r="G12" s="32" t="s">
        <v>393</v>
      </c>
      <c r="H12" s="146">
        <v>862700</v>
      </c>
      <c r="I12" s="146">
        <v>694160</v>
      </c>
      <c r="J12" s="129"/>
      <c r="K12" s="94">
        <v>14185.429461364951</v>
      </c>
      <c r="L12" s="141"/>
      <c r="M12" s="34">
        <v>8.8819402805770107</v>
      </c>
      <c r="N12" s="35"/>
      <c r="O12" s="35"/>
      <c r="P12" s="36"/>
      <c r="Q12" s="37"/>
      <c r="R12" s="35">
        <v>3</v>
      </c>
      <c r="S12" s="38">
        <v>1.3</v>
      </c>
      <c r="T12" s="37">
        <v>0</v>
      </c>
      <c r="U12" s="35"/>
      <c r="V12" s="35"/>
      <c r="W12" s="34"/>
      <c r="X12" s="39"/>
      <c r="Y12" s="55"/>
      <c r="Z12" s="40"/>
      <c r="AA12" s="41"/>
      <c r="AB12" s="37">
        <v>0</v>
      </c>
      <c r="AC12" s="61">
        <v>4.3</v>
      </c>
      <c r="AD12" s="100">
        <v>13.18194028057701</v>
      </c>
      <c r="AE12" s="195"/>
      <c r="AF12" s="196"/>
      <c r="AG12" s="196"/>
      <c r="AH12" s="196"/>
      <c r="AI12" s="197"/>
      <c r="AJ12" s="113" t="s">
        <v>429</v>
      </c>
    </row>
    <row r="13" spans="1:36" ht="51" x14ac:dyDescent="0.25">
      <c r="A13" s="29" t="s">
        <v>386</v>
      </c>
      <c r="B13" s="30" t="s">
        <v>106</v>
      </c>
      <c r="C13" s="30" t="s">
        <v>120</v>
      </c>
      <c r="D13" s="30" t="s">
        <v>367</v>
      </c>
      <c r="E13" s="31" t="s">
        <v>368</v>
      </c>
      <c r="F13" s="32" t="s">
        <v>369</v>
      </c>
      <c r="G13" s="32" t="s">
        <v>391</v>
      </c>
      <c r="H13" s="146">
        <v>662335</v>
      </c>
      <c r="I13" s="146">
        <v>513868</v>
      </c>
      <c r="J13" s="129"/>
      <c r="K13" s="94">
        <v>17595.178061641454</v>
      </c>
      <c r="L13" s="141"/>
      <c r="M13" s="34">
        <v>5.6115991974772639</v>
      </c>
      <c r="N13" s="35"/>
      <c r="O13" s="35"/>
      <c r="P13" s="36"/>
      <c r="Q13" s="37"/>
      <c r="R13" s="35">
        <v>3</v>
      </c>
      <c r="S13" s="38">
        <v>0</v>
      </c>
      <c r="T13" s="37">
        <v>0</v>
      </c>
      <c r="U13" s="35"/>
      <c r="V13" s="35"/>
      <c r="W13" s="34"/>
      <c r="X13" s="39"/>
      <c r="Y13" s="54"/>
      <c r="Z13" s="40"/>
      <c r="AA13" s="41"/>
      <c r="AB13" s="37">
        <v>3</v>
      </c>
      <c r="AC13" s="61">
        <v>6</v>
      </c>
      <c r="AD13" s="100">
        <v>11.611599197477265</v>
      </c>
      <c r="AE13" s="195"/>
      <c r="AF13" s="196"/>
      <c r="AG13" s="196"/>
      <c r="AH13" s="196"/>
      <c r="AI13" s="197"/>
      <c r="AJ13" s="113"/>
    </row>
    <row r="14" spans="1:36" ht="102" x14ac:dyDescent="0.25">
      <c r="A14" s="29" t="s">
        <v>386</v>
      </c>
      <c r="B14" s="30" t="s">
        <v>385</v>
      </c>
      <c r="C14" s="30" t="s">
        <v>120</v>
      </c>
      <c r="D14" s="30" t="s">
        <v>362</v>
      </c>
      <c r="E14" s="31" t="s">
        <v>363</v>
      </c>
      <c r="F14" s="32" t="s">
        <v>364</v>
      </c>
      <c r="G14" s="32" t="s">
        <v>389</v>
      </c>
      <c r="H14" s="146">
        <v>595580</v>
      </c>
      <c r="I14" s="146">
        <v>444308</v>
      </c>
      <c r="J14" s="129"/>
      <c r="K14" s="94">
        <v>20632.67655353653</v>
      </c>
      <c r="L14" s="141"/>
      <c r="M14" s="34">
        <v>3.7276635949212715</v>
      </c>
      <c r="N14" s="35"/>
      <c r="O14" s="35"/>
      <c r="P14" s="36"/>
      <c r="Q14" s="37"/>
      <c r="R14" s="35">
        <v>3</v>
      </c>
      <c r="S14" s="38">
        <v>0</v>
      </c>
      <c r="T14" s="37">
        <v>0</v>
      </c>
      <c r="U14" s="35"/>
      <c r="V14" s="35"/>
      <c r="W14" s="34"/>
      <c r="X14" s="39"/>
      <c r="Y14" s="54"/>
      <c r="Z14" s="40"/>
      <c r="AA14" s="41"/>
      <c r="AB14" s="37">
        <v>0</v>
      </c>
      <c r="AC14" s="61">
        <v>3</v>
      </c>
      <c r="AD14" s="100">
        <v>6.7276635949212711</v>
      </c>
      <c r="AE14" s="195"/>
      <c r="AF14" s="196"/>
      <c r="AG14" s="196"/>
      <c r="AH14" s="196"/>
      <c r="AI14" s="197"/>
      <c r="AJ14" s="113" t="s">
        <v>429</v>
      </c>
    </row>
    <row r="15" spans="1:36" ht="63.75" x14ac:dyDescent="0.25">
      <c r="A15" s="29" t="s">
        <v>102</v>
      </c>
      <c r="B15" s="30" t="s">
        <v>103</v>
      </c>
      <c r="C15" s="30" t="s">
        <v>103</v>
      </c>
      <c r="D15" s="106" t="s">
        <v>34</v>
      </c>
      <c r="E15" s="106" t="s">
        <v>35</v>
      </c>
      <c r="F15" s="106" t="s">
        <v>36</v>
      </c>
      <c r="G15" s="32" t="s">
        <v>315</v>
      </c>
      <c r="H15" s="146">
        <v>31962676</v>
      </c>
      <c r="I15" s="146">
        <v>12152000</v>
      </c>
      <c r="J15" s="130">
        <v>12152000</v>
      </c>
      <c r="K15" s="94">
        <v>438682.81726273132</v>
      </c>
      <c r="L15" s="141"/>
      <c r="M15" s="34">
        <v>1.322884657502492E-24</v>
      </c>
      <c r="N15" s="35"/>
      <c r="O15" s="35"/>
      <c r="P15" s="36"/>
      <c r="Q15" s="37"/>
      <c r="R15" s="35"/>
      <c r="S15" s="38"/>
      <c r="T15" s="37"/>
      <c r="U15" s="35">
        <v>10</v>
      </c>
      <c r="V15" s="35">
        <v>8.8000000000000007</v>
      </c>
      <c r="W15" s="34">
        <v>7.645089164999999</v>
      </c>
      <c r="X15" s="39"/>
      <c r="Y15" s="55"/>
      <c r="Z15" s="40"/>
      <c r="AA15" s="41"/>
      <c r="AB15" s="37"/>
      <c r="AC15" s="61">
        <v>26.445089164999999</v>
      </c>
      <c r="AD15" s="100">
        <v>26.445089164999999</v>
      </c>
      <c r="AE15" s="209">
        <v>25</v>
      </c>
      <c r="AF15" s="210">
        <v>24</v>
      </c>
      <c r="AG15" s="210">
        <v>30</v>
      </c>
      <c r="AH15" s="210">
        <v>0</v>
      </c>
      <c r="AI15" s="198">
        <f>VLOOKUP(D15,[1]Detail!A$5:T$39,13,FALSE)</f>
        <v>79</v>
      </c>
      <c r="AJ15" s="113"/>
    </row>
    <row r="16" spans="1:36" ht="25.5" x14ac:dyDescent="0.25">
      <c r="A16" s="29" t="s">
        <v>102</v>
      </c>
      <c r="B16" s="30" t="s">
        <v>103</v>
      </c>
      <c r="C16" s="30" t="s">
        <v>103</v>
      </c>
      <c r="D16" s="106" t="s">
        <v>37</v>
      </c>
      <c r="E16" s="106" t="s">
        <v>35</v>
      </c>
      <c r="F16" s="106" t="s">
        <v>38</v>
      </c>
      <c r="G16" s="32" t="s">
        <v>122</v>
      </c>
      <c r="H16" s="146">
        <v>9113000</v>
      </c>
      <c r="I16" s="146">
        <v>5098000</v>
      </c>
      <c r="J16" s="130">
        <v>5098000</v>
      </c>
      <c r="K16" s="94">
        <v>340867.24701535236</v>
      </c>
      <c r="L16" s="141"/>
      <c r="M16" s="34">
        <v>6.9554403092206536E-19</v>
      </c>
      <c r="N16" s="35"/>
      <c r="O16" s="35"/>
      <c r="P16" s="36"/>
      <c r="Q16" s="37"/>
      <c r="R16" s="35"/>
      <c r="S16" s="38"/>
      <c r="T16" s="37"/>
      <c r="U16" s="35">
        <v>10</v>
      </c>
      <c r="V16" s="35">
        <v>9.6</v>
      </c>
      <c r="W16" s="34">
        <v>7.7393450000000001</v>
      </c>
      <c r="X16" s="39"/>
      <c r="Y16" s="55"/>
      <c r="Z16" s="40"/>
      <c r="AA16" s="41"/>
      <c r="AB16" s="37"/>
      <c r="AC16" s="61">
        <v>27.339345000000002</v>
      </c>
      <c r="AD16" s="100">
        <v>27.339345000000002</v>
      </c>
      <c r="AE16" s="209">
        <v>25</v>
      </c>
      <c r="AF16" s="210">
        <v>24</v>
      </c>
      <c r="AG16" s="210">
        <v>30</v>
      </c>
      <c r="AH16" s="210">
        <v>5</v>
      </c>
      <c r="AI16" s="198">
        <f>VLOOKUP(D16,[1]Detail!A$5:T$39,13,FALSE)</f>
        <v>84</v>
      </c>
      <c r="AJ16" s="113"/>
    </row>
    <row r="17" spans="1:36" ht="25.5" x14ac:dyDescent="0.25">
      <c r="A17" s="29" t="s">
        <v>102</v>
      </c>
      <c r="B17" s="30" t="s">
        <v>109</v>
      </c>
      <c r="C17" s="30" t="s">
        <v>120</v>
      </c>
      <c r="D17" s="106" t="s">
        <v>75</v>
      </c>
      <c r="E17" s="106" t="s">
        <v>165</v>
      </c>
      <c r="F17" s="106" t="s">
        <v>76</v>
      </c>
      <c r="G17" s="32" t="s">
        <v>138</v>
      </c>
      <c r="H17" s="146">
        <v>36265000</v>
      </c>
      <c r="I17" s="146">
        <v>3932000</v>
      </c>
      <c r="J17" s="129"/>
      <c r="K17" s="94">
        <v>280035.57198126428</v>
      </c>
      <c r="L17" s="141"/>
      <c r="M17" s="34">
        <v>2.5124755744768312E-15</v>
      </c>
      <c r="N17" s="35"/>
      <c r="O17" s="35"/>
      <c r="P17" s="36"/>
      <c r="Q17" s="37"/>
      <c r="R17" s="35"/>
      <c r="S17" s="38"/>
      <c r="T17" s="37"/>
      <c r="U17" s="35">
        <v>8</v>
      </c>
      <c r="V17" s="35">
        <v>3.2</v>
      </c>
      <c r="W17" s="34">
        <v>2.1920662499999999</v>
      </c>
      <c r="X17" s="39"/>
      <c r="Y17" s="55"/>
      <c r="Z17" s="40"/>
      <c r="AA17" s="41"/>
      <c r="AB17" s="37"/>
      <c r="AC17" s="61">
        <v>13.392066249999999</v>
      </c>
      <c r="AD17" s="100">
        <v>13.392066250000001</v>
      </c>
      <c r="AE17" s="209">
        <v>0</v>
      </c>
      <c r="AF17" s="210">
        <v>12</v>
      </c>
      <c r="AG17" s="210">
        <v>24</v>
      </c>
      <c r="AH17" s="210">
        <v>0</v>
      </c>
      <c r="AI17" s="198">
        <f>VLOOKUP(D17,[1]Detail!A$5:T$39,13,FALSE)</f>
        <v>36</v>
      </c>
      <c r="AJ17" s="113"/>
    </row>
    <row r="18" spans="1:36" ht="51" x14ac:dyDescent="0.25">
      <c r="A18" s="29" t="s">
        <v>102</v>
      </c>
      <c r="B18" s="30" t="s">
        <v>109</v>
      </c>
      <c r="C18" s="30" t="s">
        <v>121</v>
      </c>
      <c r="D18" s="107" t="s">
        <v>81</v>
      </c>
      <c r="E18" s="107" t="s">
        <v>166</v>
      </c>
      <c r="F18" s="107" t="s">
        <v>82</v>
      </c>
      <c r="G18" s="32" t="s">
        <v>141</v>
      </c>
      <c r="H18" s="146">
        <v>2552000</v>
      </c>
      <c r="I18" s="146">
        <v>152000</v>
      </c>
      <c r="J18" s="130">
        <v>152000</v>
      </c>
      <c r="K18" s="94">
        <v>227060.61857464572</v>
      </c>
      <c r="L18" s="141"/>
      <c r="M18" s="34">
        <v>3.1504599545461938E-12</v>
      </c>
      <c r="N18" s="35"/>
      <c r="O18" s="35"/>
      <c r="P18" s="36"/>
      <c r="Q18" s="37"/>
      <c r="R18" s="35"/>
      <c r="S18" s="38"/>
      <c r="T18" s="37"/>
      <c r="U18" s="35">
        <v>10</v>
      </c>
      <c r="V18" s="35">
        <v>2.4</v>
      </c>
      <c r="W18" s="34">
        <v>7.0552100000000006</v>
      </c>
      <c r="X18" s="39"/>
      <c r="Y18" s="55"/>
      <c r="Z18" s="40"/>
      <c r="AA18" s="41"/>
      <c r="AB18" s="37"/>
      <c r="AC18" s="61">
        <v>19.455210000000001</v>
      </c>
      <c r="AD18" s="100">
        <v>19.455210000003152</v>
      </c>
      <c r="AE18" s="209">
        <v>30</v>
      </c>
      <c r="AF18" s="210">
        <v>12</v>
      </c>
      <c r="AG18" s="210">
        <v>30</v>
      </c>
      <c r="AH18" s="210">
        <v>5</v>
      </c>
      <c r="AI18" s="198">
        <f>VLOOKUP(D18,[1]Detail!A$5:T$39,13,FALSE)</f>
        <v>77</v>
      </c>
      <c r="AJ18" s="113"/>
    </row>
    <row r="19" spans="1:36" ht="38.25" x14ac:dyDescent="0.25">
      <c r="A19" s="29" t="s">
        <v>102</v>
      </c>
      <c r="B19" s="30" t="s">
        <v>108</v>
      </c>
      <c r="C19" s="30" t="s">
        <v>120</v>
      </c>
      <c r="D19" s="106" t="s">
        <v>67</v>
      </c>
      <c r="E19" s="106" t="s">
        <v>161</v>
      </c>
      <c r="F19" s="106" t="s">
        <v>68</v>
      </c>
      <c r="G19" s="32" t="s">
        <v>134</v>
      </c>
      <c r="H19" s="146">
        <v>1918030</v>
      </c>
      <c r="I19" s="146">
        <v>134408</v>
      </c>
      <c r="J19" s="130">
        <v>134408</v>
      </c>
      <c r="K19" s="94">
        <v>202778.7317671139</v>
      </c>
      <c r="L19" s="141"/>
      <c r="M19" s="34">
        <v>8.2892409806394571E-11</v>
      </c>
      <c r="N19" s="35"/>
      <c r="O19" s="35"/>
      <c r="P19" s="36"/>
      <c r="Q19" s="37"/>
      <c r="R19" s="35"/>
      <c r="S19" s="38"/>
      <c r="T19" s="37"/>
      <c r="U19" s="35">
        <v>8</v>
      </c>
      <c r="V19" s="35">
        <v>4.4000000000000004</v>
      </c>
      <c r="W19" s="34">
        <v>7.3190650000000002</v>
      </c>
      <c r="X19" s="39"/>
      <c r="Y19" s="54"/>
      <c r="Z19" s="40"/>
      <c r="AA19" s="41"/>
      <c r="AB19" s="37"/>
      <c r="AC19" s="61">
        <v>19.719065000000001</v>
      </c>
      <c r="AD19" s="100">
        <v>19.719065000082892</v>
      </c>
      <c r="AE19" s="209">
        <v>30</v>
      </c>
      <c r="AF19" s="210">
        <v>15</v>
      </c>
      <c r="AG19" s="210">
        <v>24</v>
      </c>
      <c r="AH19" s="210">
        <v>5</v>
      </c>
      <c r="AI19" s="198">
        <f>VLOOKUP(D19,[1]Detail!A$5:T$39,13,FALSE)</f>
        <v>74</v>
      </c>
      <c r="AJ19" s="113" t="s">
        <v>427</v>
      </c>
    </row>
    <row r="20" spans="1:36" ht="38.25" x14ac:dyDescent="0.25">
      <c r="A20" s="29" t="s">
        <v>102</v>
      </c>
      <c r="B20" s="30" t="s">
        <v>104</v>
      </c>
      <c r="C20" s="30" t="s">
        <v>121</v>
      </c>
      <c r="D20" s="106" t="s">
        <v>45</v>
      </c>
      <c r="E20" s="106" t="s">
        <v>46</v>
      </c>
      <c r="F20" s="106" t="s">
        <v>47</v>
      </c>
      <c r="G20" s="32" t="s">
        <v>424</v>
      </c>
      <c r="H20" s="146">
        <v>4101980</v>
      </c>
      <c r="I20" s="146">
        <v>2780936</v>
      </c>
      <c r="J20" s="130">
        <v>2780936</v>
      </c>
      <c r="K20" s="94">
        <v>132633.35119828105</v>
      </c>
      <c r="L20" s="141"/>
      <c r="M20" s="34">
        <v>1.0495658077077884E-6</v>
      </c>
      <c r="N20" s="35"/>
      <c r="O20" s="35"/>
      <c r="P20" s="36"/>
      <c r="Q20" s="37"/>
      <c r="R20" s="35"/>
      <c r="S20" s="38"/>
      <c r="T20" s="37"/>
      <c r="U20" s="35">
        <v>10</v>
      </c>
      <c r="V20" s="35">
        <v>4.5999999999999996</v>
      </c>
      <c r="W20" s="34">
        <v>8.1077849999999998</v>
      </c>
      <c r="X20" s="39"/>
      <c r="Y20" s="54"/>
      <c r="Z20" s="40"/>
      <c r="AA20" s="41"/>
      <c r="AB20" s="37"/>
      <c r="AC20" s="61">
        <v>22.707785000000001</v>
      </c>
      <c r="AD20" s="100">
        <v>22.707786049565808</v>
      </c>
      <c r="AE20" s="209">
        <v>25</v>
      </c>
      <c r="AF20" s="210">
        <v>24</v>
      </c>
      <c r="AG20" s="210">
        <v>30</v>
      </c>
      <c r="AH20" s="210">
        <v>0</v>
      </c>
      <c r="AI20" s="198">
        <f>VLOOKUP(D20,[1]Detail!A$5:T$39,13,FALSE)</f>
        <v>79</v>
      </c>
      <c r="AJ20" s="113"/>
    </row>
    <row r="21" spans="1:36" ht="38.25" x14ac:dyDescent="0.25">
      <c r="A21" s="29" t="s">
        <v>102</v>
      </c>
      <c r="B21" s="30" t="s">
        <v>108</v>
      </c>
      <c r="C21" s="30" t="s">
        <v>120</v>
      </c>
      <c r="D21" s="106" t="s">
        <v>69</v>
      </c>
      <c r="E21" s="106" t="s">
        <v>162</v>
      </c>
      <c r="F21" s="106" t="s">
        <v>70</v>
      </c>
      <c r="G21" s="32" t="s">
        <v>135</v>
      </c>
      <c r="H21" s="146">
        <v>834200</v>
      </c>
      <c r="I21" s="146">
        <v>631360</v>
      </c>
      <c r="J21" s="129"/>
      <c r="K21" s="94">
        <v>94862.237304384558</v>
      </c>
      <c r="L21" s="141"/>
      <c r="M21" s="34">
        <v>1.6985411050391517E-4</v>
      </c>
      <c r="N21" s="35"/>
      <c r="O21" s="35"/>
      <c r="P21" s="36"/>
      <c r="Q21" s="37"/>
      <c r="R21" s="35"/>
      <c r="S21" s="38"/>
      <c r="T21" s="37"/>
      <c r="U21" s="35">
        <v>6</v>
      </c>
      <c r="V21" s="35">
        <v>4.2</v>
      </c>
      <c r="W21" s="34">
        <v>8.493269999999999</v>
      </c>
      <c r="X21" s="39"/>
      <c r="Y21" s="54"/>
      <c r="Z21" s="40"/>
      <c r="AA21" s="41"/>
      <c r="AB21" s="37"/>
      <c r="AC21" s="61">
        <v>18.693269999999998</v>
      </c>
      <c r="AD21" s="100">
        <v>18.693439854110501</v>
      </c>
      <c r="AE21" s="209">
        <v>10</v>
      </c>
      <c r="AF21" s="210">
        <v>12</v>
      </c>
      <c r="AG21" s="210">
        <v>18</v>
      </c>
      <c r="AH21" s="210">
        <v>5</v>
      </c>
      <c r="AI21" s="198">
        <f>VLOOKUP(D21,[1]Detail!A$5:T$39,13,FALSE)</f>
        <v>45</v>
      </c>
      <c r="AJ21" s="113" t="s">
        <v>429</v>
      </c>
    </row>
    <row r="22" spans="1:36" ht="25.5" x14ac:dyDescent="0.25">
      <c r="A22" s="29" t="s">
        <v>102</v>
      </c>
      <c r="B22" s="30" t="s">
        <v>118</v>
      </c>
      <c r="C22" s="30" t="s">
        <v>121</v>
      </c>
      <c r="D22" s="106" t="s">
        <v>91</v>
      </c>
      <c r="E22" s="106" t="s">
        <v>92</v>
      </c>
      <c r="F22" s="106" t="s">
        <v>93</v>
      </c>
      <c r="G22" s="32" t="s">
        <v>146</v>
      </c>
      <c r="H22" s="146">
        <v>18322954</v>
      </c>
      <c r="I22" s="146">
        <v>918240</v>
      </c>
      <c r="J22" s="129"/>
      <c r="K22" s="94">
        <v>58470.12843440102</v>
      </c>
      <c r="L22" s="141"/>
      <c r="M22" s="34">
        <v>2.2829190271134357E-2</v>
      </c>
      <c r="N22" s="35"/>
      <c r="O22" s="35"/>
      <c r="P22" s="36"/>
      <c r="Q22" s="37"/>
      <c r="R22" s="35"/>
      <c r="S22" s="38"/>
      <c r="T22" s="37"/>
      <c r="U22" s="35">
        <v>8</v>
      </c>
      <c r="V22" s="35">
        <v>2.4</v>
      </c>
      <c r="W22" s="34">
        <v>4.7338024999999995</v>
      </c>
      <c r="X22" s="39"/>
      <c r="Y22" s="55"/>
      <c r="Z22" s="40"/>
      <c r="AA22" s="41"/>
      <c r="AB22" s="37"/>
      <c r="AC22" s="61">
        <v>15.1338025</v>
      </c>
      <c r="AD22" s="100">
        <v>15.156631690271134</v>
      </c>
      <c r="AE22" s="209">
        <v>0</v>
      </c>
      <c r="AF22" s="210">
        <v>18</v>
      </c>
      <c r="AG22" s="210">
        <v>24</v>
      </c>
      <c r="AH22" s="210">
        <v>0</v>
      </c>
      <c r="AI22" s="198">
        <f>VLOOKUP(D22,[1]Detail!A$5:T$39,13,FALSE)</f>
        <v>42</v>
      </c>
      <c r="AJ22" s="113"/>
    </row>
    <row r="23" spans="1:36" ht="25.5" x14ac:dyDescent="0.25">
      <c r="A23" s="29" t="s">
        <v>102</v>
      </c>
      <c r="B23" s="30" t="s">
        <v>103</v>
      </c>
      <c r="C23" s="30" t="s">
        <v>103</v>
      </c>
      <c r="D23" s="106" t="s">
        <v>39</v>
      </c>
      <c r="E23" s="106" t="s">
        <v>35</v>
      </c>
      <c r="F23" s="106" t="s">
        <v>40</v>
      </c>
      <c r="G23" s="32" t="s">
        <v>123</v>
      </c>
      <c r="H23" s="146">
        <v>51635000</v>
      </c>
      <c r="I23" s="146">
        <v>40508000</v>
      </c>
      <c r="J23" s="129"/>
      <c r="K23" s="94">
        <v>47666.311195346752</v>
      </c>
      <c r="L23" s="141"/>
      <c r="M23" s="34">
        <v>9.7804374080034645E-2</v>
      </c>
      <c r="N23" s="35"/>
      <c r="O23" s="35"/>
      <c r="P23" s="36"/>
      <c r="Q23" s="37"/>
      <c r="R23" s="35"/>
      <c r="S23" s="38"/>
      <c r="T23" s="37"/>
      <c r="U23" s="35">
        <v>4</v>
      </c>
      <c r="V23" s="35">
        <v>8.1999999999999993</v>
      </c>
      <c r="W23" s="34">
        <v>8.3105897399999993</v>
      </c>
      <c r="X23" s="39"/>
      <c r="Y23" s="54"/>
      <c r="Z23" s="40"/>
      <c r="AA23" s="41"/>
      <c r="AB23" s="37"/>
      <c r="AC23" s="61">
        <v>20.51058974</v>
      </c>
      <c r="AD23" s="100">
        <v>20.608394114080035</v>
      </c>
      <c r="AE23" s="209">
        <v>25</v>
      </c>
      <c r="AF23" s="210">
        <v>30</v>
      </c>
      <c r="AG23" s="210">
        <v>12</v>
      </c>
      <c r="AH23" s="210">
        <v>0</v>
      </c>
      <c r="AI23" s="198">
        <f>VLOOKUP(D23,[1]Detail!A$5:T$39,13,FALSE)</f>
        <v>67</v>
      </c>
      <c r="AJ23" s="113" t="s">
        <v>429</v>
      </c>
    </row>
    <row r="24" spans="1:36" ht="25.5" x14ac:dyDescent="0.25">
      <c r="A24" s="29" t="s">
        <v>102</v>
      </c>
      <c r="B24" s="30" t="s">
        <v>104</v>
      </c>
      <c r="C24" s="30" t="s">
        <v>120</v>
      </c>
      <c r="D24" s="106" t="s">
        <v>43</v>
      </c>
      <c r="E24" s="106" t="s">
        <v>153</v>
      </c>
      <c r="F24" s="106" t="s">
        <v>44</v>
      </c>
      <c r="G24" s="32" t="s">
        <v>125</v>
      </c>
      <c r="H24" s="146">
        <v>1738900</v>
      </c>
      <c r="I24" s="146">
        <v>1323760</v>
      </c>
      <c r="J24" s="130"/>
      <c r="K24" s="94">
        <v>44882.350379155076</v>
      </c>
      <c r="L24" s="141"/>
      <c r="M24" s="34">
        <v>0.14229181081014572</v>
      </c>
      <c r="N24" s="35"/>
      <c r="O24" s="35"/>
      <c r="P24" s="36"/>
      <c r="Q24" s="37"/>
      <c r="R24" s="35"/>
      <c r="S24" s="38"/>
      <c r="T24" s="37"/>
      <c r="U24" s="35">
        <v>8</v>
      </c>
      <c r="V24" s="35">
        <v>6.2</v>
      </c>
      <c r="W24" s="34">
        <v>6.2172879599999993</v>
      </c>
      <c r="X24" s="39"/>
      <c r="Y24" s="55"/>
      <c r="Z24" s="40"/>
      <c r="AA24" s="41"/>
      <c r="AB24" s="37"/>
      <c r="AC24" s="61">
        <v>20.417287959999999</v>
      </c>
      <c r="AD24" s="100">
        <v>20.559579770810146</v>
      </c>
      <c r="AE24" s="209">
        <v>10</v>
      </c>
      <c r="AF24" s="210">
        <v>20</v>
      </c>
      <c r="AG24" s="210">
        <v>24</v>
      </c>
      <c r="AH24" s="210">
        <v>5</v>
      </c>
      <c r="AI24" s="198">
        <f>VLOOKUP(D24,[1]Detail!A$5:T$39,13,FALSE)</f>
        <v>59</v>
      </c>
      <c r="AJ24" s="113"/>
    </row>
    <row r="25" spans="1:36" ht="38.25" x14ac:dyDescent="0.25">
      <c r="A25" s="29" t="s">
        <v>102</v>
      </c>
      <c r="B25" s="30" t="s">
        <v>105</v>
      </c>
      <c r="C25" s="30" t="s">
        <v>120</v>
      </c>
      <c r="D25" s="106" t="s">
        <v>48</v>
      </c>
      <c r="E25" s="106" t="s">
        <v>154</v>
      </c>
      <c r="F25" s="106" t="s">
        <v>49</v>
      </c>
      <c r="G25" s="32" t="s">
        <v>126</v>
      </c>
      <c r="H25" s="146">
        <v>230888</v>
      </c>
      <c r="I25" s="146">
        <v>162545</v>
      </c>
      <c r="J25" s="130">
        <v>162545</v>
      </c>
      <c r="K25" s="94">
        <v>35296.795100147981</v>
      </c>
      <c r="L25" s="141"/>
      <c r="M25" s="34">
        <v>0.51736481603674578</v>
      </c>
      <c r="N25" s="35"/>
      <c r="O25" s="35"/>
      <c r="P25" s="36"/>
      <c r="Q25" s="37"/>
      <c r="R25" s="35"/>
      <c r="S25" s="38"/>
      <c r="T25" s="37"/>
      <c r="U25" s="35">
        <v>8</v>
      </c>
      <c r="V25" s="35">
        <v>6.2</v>
      </c>
      <c r="W25" s="34">
        <v>5.2963127399999994</v>
      </c>
      <c r="X25" s="39"/>
      <c r="Y25" s="55"/>
      <c r="Z25" s="40"/>
      <c r="AA25" s="41"/>
      <c r="AB25" s="37"/>
      <c r="AC25" s="61">
        <v>19.49631274</v>
      </c>
      <c r="AD25" s="100">
        <v>20.013677556036747</v>
      </c>
      <c r="AE25" s="209">
        <v>20</v>
      </c>
      <c r="AF25" s="210">
        <v>24</v>
      </c>
      <c r="AG25" s="210">
        <v>24</v>
      </c>
      <c r="AH25" s="210">
        <v>0</v>
      </c>
      <c r="AI25" s="198">
        <f>VLOOKUP(D25,[1]Detail!A$5:T$39,13,FALSE)</f>
        <v>68</v>
      </c>
      <c r="AJ25" s="113"/>
    </row>
    <row r="26" spans="1:36" ht="51" x14ac:dyDescent="0.25">
      <c r="A26" s="29" t="s">
        <v>102</v>
      </c>
      <c r="B26" s="30" t="s">
        <v>105</v>
      </c>
      <c r="C26" s="30" t="s">
        <v>120</v>
      </c>
      <c r="D26" s="106" t="s">
        <v>50</v>
      </c>
      <c r="E26" s="106" t="s">
        <v>155</v>
      </c>
      <c r="F26" s="106" t="s">
        <v>51</v>
      </c>
      <c r="G26" s="32" t="s">
        <v>127</v>
      </c>
      <c r="H26" s="146">
        <v>177000</v>
      </c>
      <c r="I26" s="146">
        <v>112000</v>
      </c>
      <c r="J26" s="130"/>
      <c r="K26" s="94">
        <v>31636.341520415197</v>
      </c>
      <c r="L26" s="141"/>
      <c r="M26" s="34">
        <v>0.84699476685210306</v>
      </c>
      <c r="N26" s="35"/>
      <c r="O26" s="35"/>
      <c r="P26" s="36"/>
      <c r="Q26" s="37"/>
      <c r="R26" s="35"/>
      <c r="S26" s="38"/>
      <c r="T26" s="37"/>
      <c r="U26" s="35">
        <v>2</v>
      </c>
      <c r="V26" s="35">
        <v>3.4</v>
      </c>
      <c r="W26" s="34">
        <v>5.6003220000000002</v>
      </c>
      <c r="X26" s="39"/>
      <c r="Y26" s="55"/>
      <c r="Z26" s="40"/>
      <c r="AA26" s="41"/>
      <c r="AB26" s="37"/>
      <c r="AC26" s="61">
        <v>11.000322000000001</v>
      </c>
      <c r="AD26" s="100">
        <v>11.847316766852103</v>
      </c>
      <c r="AE26" s="209">
        <v>0</v>
      </c>
      <c r="AF26" s="210">
        <v>12</v>
      </c>
      <c r="AG26" s="210">
        <v>6</v>
      </c>
      <c r="AH26" s="210">
        <v>5</v>
      </c>
      <c r="AI26" s="198">
        <f>VLOOKUP(D26,[1]Detail!A$5:T$39,13,FALSE)</f>
        <v>23</v>
      </c>
      <c r="AJ26" s="113"/>
    </row>
    <row r="27" spans="1:36" ht="25.5" x14ac:dyDescent="0.25">
      <c r="A27" s="29" t="s">
        <v>102</v>
      </c>
      <c r="B27" s="30" t="s">
        <v>118</v>
      </c>
      <c r="C27" s="30" t="s">
        <v>120</v>
      </c>
      <c r="D27" s="106" t="s">
        <v>96</v>
      </c>
      <c r="E27" s="106" t="s">
        <v>114</v>
      </c>
      <c r="F27" s="106" t="s">
        <v>97</v>
      </c>
      <c r="G27" s="32" t="s">
        <v>151</v>
      </c>
      <c r="H27" s="146">
        <v>255000</v>
      </c>
      <c r="I27" s="146">
        <v>192000</v>
      </c>
      <c r="J27" s="130"/>
      <c r="K27" s="94">
        <v>31361.872984909503</v>
      </c>
      <c r="L27" s="141"/>
      <c r="M27" s="34">
        <v>0.87888729199897164</v>
      </c>
      <c r="N27" s="35"/>
      <c r="O27" s="35"/>
      <c r="P27" s="36"/>
      <c r="Q27" s="37"/>
      <c r="R27" s="35"/>
      <c r="S27" s="43"/>
      <c r="T27" s="34"/>
      <c r="U27" s="35">
        <v>4</v>
      </c>
      <c r="V27" s="35">
        <v>2</v>
      </c>
      <c r="W27" s="34">
        <v>5.4408375000000007</v>
      </c>
      <c r="X27" s="39"/>
      <c r="Y27" s="54"/>
      <c r="Z27" s="40"/>
      <c r="AA27" s="41"/>
      <c r="AB27" s="37"/>
      <c r="AC27" s="61">
        <v>11.440837500000001</v>
      </c>
      <c r="AD27" s="100">
        <v>12.319724791998972</v>
      </c>
      <c r="AE27" s="209">
        <v>10</v>
      </c>
      <c r="AF27" s="210">
        <v>12</v>
      </c>
      <c r="AG27" s="210">
        <v>12</v>
      </c>
      <c r="AH27" s="210">
        <v>5</v>
      </c>
      <c r="AI27" s="198">
        <f>VLOOKUP(D27,[1]Detail!A$5:T$39,13,FALSE)</f>
        <v>39</v>
      </c>
      <c r="AJ27" s="113"/>
    </row>
    <row r="28" spans="1:36" ht="63.75" x14ac:dyDescent="0.25">
      <c r="A28" s="29" t="s">
        <v>102</v>
      </c>
      <c r="B28" s="30" t="s">
        <v>107</v>
      </c>
      <c r="C28" s="30" t="s">
        <v>120</v>
      </c>
      <c r="D28" s="106" t="s">
        <v>58</v>
      </c>
      <c r="E28" s="106" t="s">
        <v>158</v>
      </c>
      <c r="F28" s="106" t="s">
        <v>59</v>
      </c>
      <c r="G28" s="32" t="s">
        <v>130</v>
      </c>
      <c r="H28" s="146">
        <v>5075750</v>
      </c>
      <c r="I28" s="146">
        <v>4060599</v>
      </c>
      <c r="J28" s="129"/>
      <c r="K28" s="94">
        <v>24622.137557745162</v>
      </c>
      <c r="L28" s="141"/>
      <c r="M28" s="34">
        <v>2.1782648237104856</v>
      </c>
      <c r="N28" s="35"/>
      <c r="O28" s="35"/>
      <c r="P28" s="36"/>
      <c r="Q28" s="37"/>
      <c r="R28" s="35"/>
      <c r="S28" s="38"/>
      <c r="T28" s="37"/>
      <c r="U28" s="35">
        <v>10</v>
      </c>
      <c r="V28" s="35">
        <v>5.6</v>
      </c>
      <c r="W28" s="34">
        <v>7.8470899999999997</v>
      </c>
      <c r="X28" s="39"/>
      <c r="Y28" s="55"/>
      <c r="Z28" s="40"/>
      <c r="AA28" s="41"/>
      <c r="AB28" s="37"/>
      <c r="AC28" s="61">
        <v>23.447089999999999</v>
      </c>
      <c r="AD28" s="100">
        <v>25.625354823710484</v>
      </c>
      <c r="AE28" s="209">
        <v>30</v>
      </c>
      <c r="AF28" s="210">
        <v>12</v>
      </c>
      <c r="AG28" s="210">
        <v>30</v>
      </c>
      <c r="AH28" s="210">
        <v>0</v>
      </c>
      <c r="AI28" s="198">
        <f>VLOOKUP(D28,[1]Detail!A$5:T$39,13,FALSE)</f>
        <v>72</v>
      </c>
      <c r="AJ28" s="113" t="s">
        <v>429</v>
      </c>
    </row>
    <row r="29" spans="1:36" ht="38.25" x14ac:dyDescent="0.25">
      <c r="A29" s="29" t="s">
        <v>102</v>
      </c>
      <c r="B29" s="30" t="s">
        <v>107</v>
      </c>
      <c r="C29" s="30" t="s">
        <v>120</v>
      </c>
      <c r="D29" s="106" t="s">
        <v>60</v>
      </c>
      <c r="E29" s="106" t="s">
        <v>159</v>
      </c>
      <c r="F29" s="106" t="s">
        <v>61</v>
      </c>
      <c r="G29" s="32" t="s">
        <v>131</v>
      </c>
      <c r="H29" s="146">
        <v>487270</v>
      </c>
      <c r="I29" s="146">
        <v>365816</v>
      </c>
      <c r="J29" s="130"/>
      <c r="K29" s="94">
        <v>22961.032114783546</v>
      </c>
      <c r="L29" s="141"/>
      <c r="M29" s="34">
        <v>2.7243407867084293</v>
      </c>
      <c r="N29" s="35"/>
      <c r="O29" s="35"/>
      <c r="P29" s="36"/>
      <c r="Q29" s="37"/>
      <c r="R29" s="35"/>
      <c r="S29" s="38"/>
      <c r="T29" s="37"/>
      <c r="U29" s="35">
        <v>6</v>
      </c>
      <c r="V29" s="35">
        <v>4.2</v>
      </c>
      <c r="W29" s="34">
        <v>6.3082039999999999</v>
      </c>
      <c r="X29" s="39"/>
      <c r="Y29" s="54"/>
      <c r="Z29" s="40"/>
      <c r="AA29" s="41"/>
      <c r="AB29" s="37"/>
      <c r="AC29" s="61">
        <v>16.508203999999999</v>
      </c>
      <c r="AD29" s="100">
        <v>19.232544786708427</v>
      </c>
      <c r="AE29" s="209">
        <v>10</v>
      </c>
      <c r="AF29" s="210">
        <v>15</v>
      </c>
      <c r="AG29" s="210">
        <v>18</v>
      </c>
      <c r="AH29" s="210">
        <v>5</v>
      </c>
      <c r="AI29" s="198">
        <f>VLOOKUP(D29,[1]Detail!A$5:T$39,13,FALSE)</f>
        <v>48</v>
      </c>
      <c r="AJ29" s="113"/>
    </row>
    <row r="30" spans="1:36" ht="89.25" x14ac:dyDescent="0.25">
      <c r="A30" s="29" t="s">
        <v>102</v>
      </c>
      <c r="B30" s="30" t="s">
        <v>119</v>
      </c>
      <c r="C30" s="30" t="s">
        <v>120</v>
      </c>
      <c r="D30" s="106" t="s">
        <v>98</v>
      </c>
      <c r="E30" s="106" t="s">
        <v>115</v>
      </c>
      <c r="F30" s="106" t="s">
        <v>99</v>
      </c>
      <c r="G30" s="32" t="s">
        <v>148</v>
      </c>
      <c r="H30" s="146">
        <v>239290</v>
      </c>
      <c r="I30" s="146">
        <v>12064</v>
      </c>
      <c r="J30" s="130"/>
      <c r="K30" s="94">
        <v>20835.006350622272</v>
      </c>
      <c r="L30" s="141"/>
      <c r="M30" s="34">
        <v>3.6274658456303692</v>
      </c>
      <c r="N30" s="35"/>
      <c r="O30" s="35"/>
      <c r="P30" s="36"/>
      <c r="Q30" s="37"/>
      <c r="R30" s="35"/>
      <c r="S30" s="38"/>
      <c r="T30" s="37"/>
      <c r="U30" s="35">
        <v>4</v>
      </c>
      <c r="V30" s="35">
        <v>6</v>
      </c>
      <c r="W30" s="34">
        <v>1.4907630000000001</v>
      </c>
      <c r="X30" s="39"/>
      <c r="Y30" s="55"/>
      <c r="Z30" s="40"/>
      <c r="AA30" s="41"/>
      <c r="AB30" s="37"/>
      <c r="AC30" s="61">
        <v>11.490762999999999</v>
      </c>
      <c r="AD30" s="100">
        <v>15.11822884563037</v>
      </c>
      <c r="AE30" s="209">
        <v>0</v>
      </c>
      <c r="AF30" s="210">
        <v>6</v>
      </c>
      <c r="AG30" s="210">
        <v>12</v>
      </c>
      <c r="AH30" s="210">
        <v>5</v>
      </c>
      <c r="AI30" s="198">
        <f>VLOOKUP(D30,[1]Detail!A$5:T$39,13,FALSE)</f>
        <v>23</v>
      </c>
      <c r="AJ30" s="113" t="s">
        <v>427</v>
      </c>
    </row>
    <row r="31" spans="1:36" ht="51" x14ac:dyDescent="0.25">
      <c r="A31" s="29" t="s">
        <v>102</v>
      </c>
      <c r="B31" s="30" t="s">
        <v>109</v>
      </c>
      <c r="C31" s="30" t="s">
        <v>121</v>
      </c>
      <c r="D31" s="106" t="s">
        <v>77</v>
      </c>
      <c r="E31" s="106" t="s">
        <v>166</v>
      </c>
      <c r="F31" s="106" t="s">
        <v>78</v>
      </c>
      <c r="G31" s="32" t="s">
        <v>139</v>
      </c>
      <c r="H31" s="146">
        <v>4675000</v>
      </c>
      <c r="I31" s="146">
        <v>2730134</v>
      </c>
      <c r="J31" s="130">
        <v>2730134</v>
      </c>
      <c r="K31" s="94">
        <v>19352.484855933151</v>
      </c>
      <c r="L31" s="141"/>
      <c r="M31" s="34">
        <v>4.4290389155503895</v>
      </c>
      <c r="N31" s="35"/>
      <c r="O31" s="35"/>
      <c r="P31" s="36"/>
      <c r="Q31" s="37"/>
      <c r="R31" s="35"/>
      <c r="S31" s="38"/>
      <c r="T31" s="37"/>
      <c r="U31" s="35">
        <v>10</v>
      </c>
      <c r="V31" s="35">
        <v>3.2</v>
      </c>
      <c r="W31" s="34">
        <v>7.3586900000000002</v>
      </c>
      <c r="X31" s="39"/>
      <c r="Y31" s="55"/>
      <c r="Z31" s="40"/>
      <c r="AA31" s="41"/>
      <c r="AB31" s="37"/>
      <c r="AC31" s="61">
        <v>20.558689999999999</v>
      </c>
      <c r="AD31" s="100">
        <v>24.987728915550388</v>
      </c>
      <c r="AE31" s="209">
        <v>30</v>
      </c>
      <c r="AF31" s="210">
        <v>12</v>
      </c>
      <c r="AG31" s="210">
        <v>30</v>
      </c>
      <c r="AH31" s="210">
        <v>0</v>
      </c>
      <c r="AI31" s="198">
        <f>VLOOKUP(D31,[1]Detail!A$5:T$39,13,FALSE)</f>
        <v>72</v>
      </c>
      <c r="AJ31" s="113"/>
    </row>
    <row r="32" spans="1:36" ht="25.5" x14ac:dyDescent="0.25">
      <c r="A32" s="29" t="s">
        <v>102</v>
      </c>
      <c r="B32" s="30" t="s">
        <v>117</v>
      </c>
      <c r="C32" s="30" t="s">
        <v>120</v>
      </c>
      <c r="D32" s="106" t="s">
        <v>87</v>
      </c>
      <c r="E32" s="106" t="s">
        <v>112</v>
      </c>
      <c r="F32" s="106" t="s">
        <v>88</v>
      </c>
      <c r="G32" s="32" t="s">
        <v>144</v>
      </c>
      <c r="H32" s="146">
        <v>1009680</v>
      </c>
      <c r="I32" s="146">
        <v>767357</v>
      </c>
      <c r="J32" s="130"/>
      <c r="K32" s="94">
        <v>18326.78240388749</v>
      </c>
      <c r="L32" s="141"/>
      <c r="M32" s="34">
        <v>5.0850862439522295</v>
      </c>
      <c r="N32" s="35"/>
      <c r="O32" s="35"/>
      <c r="P32" s="36"/>
      <c r="Q32" s="37"/>
      <c r="R32" s="35"/>
      <c r="S32" s="38"/>
      <c r="T32" s="37"/>
      <c r="U32" s="35">
        <v>8</v>
      </c>
      <c r="V32" s="35">
        <v>3.8</v>
      </c>
      <c r="W32" s="34">
        <v>7.7975949999999994</v>
      </c>
      <c r="X32" s="39"/>
      <c r="Y32" s="55"/>
      <c r="Z32" s="40"/>
      <c r="AA32" s="41"/>
      <c r="AB32" s="37"/>
      <c r="AC32" s="61">
        <v>19.597594999999998</v>
      </c>
      <c r="AD32" s="100">
        <v>24.682681243952228</v>
      </c>
      <c r="AE32" s="209">
        <v>25</v>
      </c>
      <c r="AF32" s="210">
        <v>12</v>
      </c>
      <c r="AG32" s="210">
        <v>24</v>
      </c>
      <c r="AH32" s="210">
        <v>5</v>
      </c>
      <c r="AI32" s="198">
        <f>VLOOKUP(D32,[1]Detail!A$5:T$39,13,FALSE)</f>
        <v>66</v>
      </c>
      <c r="AJ32" s="113"/>
    </row>
    <row r="33" spans="1:36" ht="38.25" x14ac:dyDescent="0.25">
      <c r="A33" s="29" t="s">
        <v>102</v>
      </c>
      <c r="B33" s="30" t="s">
        <v>109</v>
      </c>
      <c r="C33" s="30" t="s">
        <v>120</v>
      </c>
      <c r="D33" s="106" t="s">
        <v>71</v>
      </c>
      <c r="E33" s="106" t="s">
        <v>163</v>
      </c>
      <c r="F33" s="106" t="s">
        <v>72</v>
      </c>
      <c r="G33" s="32" t="s">
        <v>136</v>
      </c>
      <c r="H33" s="146">
        <v>698507</v>
      </c>
      <c r="I33" s="146">
        <v>486806</v>
      </c>
      <c r="J33" s="129"/>
      <c r="K33" s="94">
        <v>16166.367420708619</v>
      </c>
      <c r="L33" s="141"/>
      <c r="M33" s="34">
        <v>6.8022328901658948</v>
      </c>
      <c r="N33" s="35"/>
      <c r="O33" s="35"/>
      <c r="P33" s="36"/>
      <c r="Q33" s="37"/>
      <c r="R33" s="35"/>
      <c r="S33" s="38"/>
      <c r="T33" s="37"/>
      <c r="U33" s="35">
        <v>8</v>
      </c>
      <c r="V33" s="35">
        <v>4</v>
      </c>
      <c r="W33" s="34">
        <v>7.275385</v>
      </c>
      <c r="X33" s="39"/>
      <c r="Y33" s="54"/>
      <c r="Z33" s="40"/>
      <c r="AA33" s="41"/>
      <c r="AB33" s="37"/>
      <c r="AC33" s="61">
        <v>19.275385</v>
      </c>
      <c r="AD33" s="100">
        <v>26.077617890165897</v>
      </c>
      <c r="AE33" s="209">
        <v>10</v>
      </c>
      <c r="AF33" s="210">
        <v>18</v>
      </c>
      <c r="AG33" s="210">
        <v>24</v>
      </c>
      <c r="AH33" s="210">
        <v>5</v>
      </c>
      <c r="AI33" s="198">
        <f>VLOOKUP(D33,[1]Detail!A$5:T$39,13,FALSE)</f>
        <v>57</v>
      </c>
      <c r="AJ33" s="113" t="s">
        <v>429</v>
      </c>
    </row>
    <row r="34" spans="1:36" ht="51" x14ac:dyDescent="0.25">
      <c r="A34" s="29" t="s">
        <v>102</v>
      </c>
      <c r="B34" s="30" t="s">
        <v>107</v>
      </c>
      <c r="C34" s="30" t="s">
        <v>120</v>
      </c>
      <c r="D34" s="106" t="s">
        <v>62</v>
      </c>
      <c r="E34" s="106" t="s">
        <v>63</v>
      </c>
      <c r="F34" s="106" t="s">
        <v>64</v>
      </c>
      <c r="G34" s="32" t="s">
        <v>132</v>
      </c>
      <c r="H34" s="146">
        <v>316470</v>
      </c>
      <c r="I34" s="146">
        <v>253176</v>
      </c>
      <c r="J34" s="129"/>
      <c r="K34" s="94">
        <v>15130.771616178268</v>
      </c>
      <c r="L34" s="141"/>
      <c r="M34" s="34">
        <v>7.8202194876432367</v>
      </c>
      <c r="N34" s="35"/>
      <c r="O34" s="35"/>
      <c r="P34" s="36"/>
      <c r="Q34" s="37"/>
      <c r="R34" s="35"/>
      <c r="S34" s="38"/>
      <c r="T34" s="37"/>
      <c r="U34" s="35">
        <v>4</v>
      </c>
      <c r="V34" s="35">
        <v>3.6</v>
      </c>
      <c r="W34" s="34">
        <v>1.57197152</v>
      </c>
      <c r="X34" s="39"/>
      <c r="Y34" s="54"/>
      <c r="Z34" s="40"/>
      <c r="AA34" s="41"/>
      <c r="AB34" s="37"/>
      <c r="AC34" s="61">
        <v>9.1719715199999996</v>
      </c>
      <c r="AD34" s="100">
        <v>16.992191007643235</v>
      </c>
      <c r="AE34" s="209">
        <v>0</v>
      </c>
      <c r="AF34" s="210">
        <v>12</v>
      </c>
      <c r="AG34" s="210">
        <v>12</v>
      </c>
      <c r="AH34" s="210">
        <v>5</v>
      </c>
      <c r="AI34" s="198">
        <f>VLOOKUP(D34,[1]Detail!A$5:T$39,13,FALSE)</f>
        <v>29</v>
      </c>
      <c r="AJ34" s="113"/>
    </row>
    <row r="35" spans="1:36" ht="25.5" x14ac:dyDescent="0.25">
      <c r="A35" s="29" t="s">
        <v>102</v>
      </c>
      <c r="B35" s="30" t="s">
        <v>118</v>
      </c>
      <c r="C35" s="30" t="s">
        <v>120</v>
      </c>
      <c r="D35" s="106" t="s">
        <v>94</v>
      </c>
      <c r="E35" s="106" t="s">
        <v>113</v>
      </c>
      <c r="F35" s="106" t="s">
        <v>95</v>
      </c>
      <c r="G35" s="32" t="s">
        <v>147</v>
      </c>
      <c r="H35" s="146">
        <v>1768000</v>
      </c>
      <c r="I35" s="146">
        <v>1196800</v>
      </c>
      <c r="J35" s="129"/>
      <c r="K35" s="94">
        <v>13290.758667898803</v>
      </c>
      <c r="L35" s="141"/>
      <c r="M35" s="34">
        <v>10.019203784709662</v>
      </c>
      <c r="N35" s="35"/>
      <c r="O35" s="35"/>
      <c r="P35" s="36"/>
      <c r="Q35" s="37"/>
      <c r="R35" s="35"/>
      <c r="S35" s="38"/>
      <c r="T35" s="37"/>
      <c r="U35" s="35">
        <v>2</v>
      </c>
      <c r="V35" s="35">
        <v>3.4</v>
      </c>
      <c r="W35" s="34">
        <v>7.4123400000000004</v>
      </c>
      <c r="X35" s="39"/>
      <c r="Y35" s="55"/>
      <c r="Z35" s="40"/>
      <c r="AA35" s="41"/>
      <c r="AB35" s="37"/>
      <c r="AC35" s="61">
        <v>12.812340000000001</v>
      </c>
      <c r="AD35" s="100">
        <v>22.831543784709663</v>
      </c>
      <c r="AE35" s="209">
        <v>10</v>
      </c>
      <c r="AF35" s="210">
        <v>12</v>
      </c>
      <c r="AG35" s="210">
        <v>6</v>
      </c>
      <c r="AH35" s="210">
        <v>5</v>
      </c>
      <c r="AI35" s="198">
        <f>VLOOKUP(D35,[1]Detail!A$5:T$39,13,FALSE)</f>
        <v>33</v>
      </c>
      <c r="AJ35" s="113"/>
    </row>
    <row r="36" spans="1:36" ht="38.25" x14ac:dyDescent="0.25">
      <c r="A36" s="29" t="s">
        <v>102</v>
      </c>
      <c r="B36" s="30" t="s">
        <v>110</v>
      </c>
      <c r="C36" s="30" t="s">
        <v>121</v>
      </c>
      <c r="D36" s="107" t="s">
        <v>83</v>
      </c>
      <c r="E36" s="107" t="s">
        <v>168</v>
      </c>
      <c r="F36" s="107" t="s">
        <v>84</v>
      </c>
      <c r="G36" s="32" t="s">
        <v>142</v>
      </c>
      <c r="H36" s="146">
        <v>874343</v>
      </c>
      <c r="I36" s="146">
        <v>680034</v>
      </c>
      <c r="J36" s="130">
        <v>680034</v>
      </c>
      <c r="K36" s="94">
        <v>11693.279165122551</v>
      </c>
      <c r="L36" s="141"/>
      <c r="M36" s="34">
        <v>12.424037759288691</v>
      </c>
      <c r="N36" s="35"/>
      <c r="O36" s="35"/>
      <c r="P36" s="36"/>
      <c r="Q36" s="37"/>
      <c r="R36" s="35"/>
      <c r="S36" s="38"/>
      <c r="T36" s="37"/>
      <c r="U36" s="35">
        <v>10</v>
      </c>
      <c r="V36" s="35">
        <v>4.2</v>
      </c>
      <c r="W36" s="34">
        <v>7.606465</v>
      </c>
      <c r="X36" s="39"/>
      <c r="Y36" s="55"/>
      <c r="Z36" s="40"/>
      <c r="AA36" s="41"/>
      <c r="AB36" s="37"/>
      <c r="AC36" s="61">
        <v>21.806464999999999</v>
      </c>
      <c r="AD36" s="100">
        <v>34.23050275928869</v>
      </c>
      <c r="AE36" s="209">
        <v>25</v>
      </c>
      <c r="AF36" s="210">
        <v>12</v>
      </c>
      <c r="AG36" s="210">
        <v>30</v>
      </c>
      <c r="AH36" s="210">
        <v>0</v>
      </c>
      <c r="AI36" s="198">
        <f>VLOOKUP(D36,[1]Detail!A$5:T$39,13,FALSE)</f>
        <v>67</v>
      </c>
      <c r="AJ36" s="113"/>
    </row>
    <row r="37" spans="1:36" ht="25.5" x14ac:dyDescent="0.25">
      <c r="A37" s="29" t="s">
        <v>102</v>
      </c>
      <c r="B37" s="30" t="s">
        <v>107</v>
      </c>
      <c r="C37" s="30" t="s">
        <v>120</v>
      </c>
      <c r="D37" s="106" t="s">
        <v>65</v>
      </c>
      <c r="E37" s="106" t="s">
        <v>160</v>
      </c>
      <c r="F37" s="106" t="s">
        <v>66</v>
      </c>
      <c r="G37" s="32" t="s">
        <v>133</v>
      </c>
      <c r="H37" s="146">
        <v>894000</v>
      </c>
      <c r="I37" s="146">
        <v>716000</v>
      </c>
      <c r="J37" s="130"/>
      <c r="K37" s="94">
        <v>8113.2724708848673</v>
      </c>
      <c r="L37" s="141"/>
      <c r="M37" s="34">
        <v>20.120631829308422</v>
      </c>
      <c r="N37" s="35"/>
      <c r="O37" s="35"/>
      <c r="P37" s="36"/>
      <c r="Q37" s="37"/>
      <c r="R37" s="35"/>
      <c r="S37" s="38"/>
      <c r="T37" s="37"/>
      <c r="U37" s="35">
        <v>6</v>
      </c>
      <c r="V37" s="35">
        <v>6.6</v>
      </c>
      <c r="W37" s="34">
        <v>7.1548373600000001</v>
      </c>
      <c r="X37" s="39"/>
      <c r="Y37" s="54"/>
      <c r="Z37" s="40"/>
      <c r="AA37" s="41"/>
      <c r="AB37" s="37"/>
      <c r="AC37" s="61">
        <v>19.75483736</v>
      </c>
      <c r="AD37" s="100">
        <v>39.875469189308419</v>
      </c>
      <c r="AE37" s="209">
        <v>20</v>
      </c>
      <c r="AF37" s="210">
        <v>18</v>
      </c>
      <c r="AG37" s="210">
        <v>18</v>
      </c>
      <c r="AH37" s="210">
        <v>5</v>
      </c>
      <c r="AI37" s="198">
        <f>VLOOKUP(D37,[1]Detail!A$5:T$39,13,FALSE)</f>
        <v>61</v>
      </c>
      <c r="AJ37" s="113"/>
    </row>
    <row r="38" spans="1:36" ht="40.5" customHeight="1" x14ac:dyDescent="0.25">
      <c r="A38" s="29" t="s">
        <v>102</v>
      </c>
      <c r="B38" s="30" t="s">
        <v>109</v>
      </c>
      <c r="C38" s="30" t="s">
        <v>120</v>
      </c>
      <c r="D38" s="106" t="s">
        <v>73</v>
      </c>
      <c r="E38" s="106" t="s">
        <v>164</v>
      </c>
      <c r="F38" s="106" t="s">
        <v>74</v>
      </c>
      <c r="G38" s="32" t="s">
        <v>137</v>
      </c>
      <c r="H38" s="146">
        <v>1253000</v>
      </c>
      <c r="I38" s="146">
        <v>946400</v>
      </c>
      <c r="J38" s="130"/>
      <c r="K38" s="94">
        <v>7497.2947594951311</v>
      </c>
      <c r="L38" s="141"/>
      <c r="M38" s="34">
        <v>21.860870042296213</v>
      </c>
      <c r="N38" s="35"/>
      <c r="O38" s="35"/>
      <c r="P38" s="36"/>
      <c r="Q38" s="37"/>
      <c r="R38" s="35"/>
      <c r="S38" s="38"/>
      <c r="T38" s="37"/>
      <c r="U38" s="35">
        <v>8</v>
      </c>
      <c r="V38" s="35">
        <v>5.6</v>
      </c>
      <c r="W38" s="34">
        <v>7.9563800000000002</v>
      </c>
      <c r="X38" s="39"/>
      <c r="Y38" s="55"/>
      <c r="Z38" s="40"/>
      <c r="AA38" s="41"/>
      <c r="AB38" s="37"/>
      <c r="AC38" s="61">
        <v>21.556380000000001</v>
      </c>
      <c r="AD38" s="100">
        <v>43.417250042296217</v>
      </c>
      <c r="AE38" s="209">
        <v>10</v>
      </c>
      <c r="AF38" s="210">
        <v>18</v>
      </c>
      <c r="AG38" s="210">
        <v>24</v>
      </c>
      <c r="AH38" s="210">
        <v>0</v>
      </c>
      <c r="AI38" s="198">
        <f>VLOOKUP(D38,[1]Detail!A$5:T$39,13,FALSE)</f>
        <v>52</v>
      </c>
      <c r="AJ38" s="113"/>
    </row>
    <row r="39" spans="1:36" ht="38.25" x14ac:dyDescent="0.25">
      <c r="A39" s="29" t="s">
        <v>102</v>
      </c>
      <c r="B39" s="30" t="s">
        <v>109</v>
      </c>
      <c r="C39" s="30" t="s">
        <v>120</v>
      </c>
      <c r="D39" s="106" t="s">
        <v>79</v>
      </c>
      <c r="E39" s="106" t="s">
        <v>167</v>
      </c>
      <c r="F39" s="106" t="s">
        <v>80</v>
      </c>
      <c r="G39" s="32" t="s">
        <v>140</v>
      </c>
      <c r="H39" s="146">
        <v>2459900</v>
      </c>
      <c r="I39" s="146">
        <v>380000</v>
      </c>
      <c r="J39" s="130">
        <v>380000</v>
      </c>
      <c r="K39" s="94">
        <v>6896.0685310981753</v>
      </c>
      <c r="L39" s="141"/>
      <c r="M39" s="34">
        <v>23.704484829824537</v>
      </c>
      <c r="N39" s="35"/>
      <c r="O39" s="35"/>
      <c r="P39" s="36"/>
      <c r="Q39" s="37"/>
      <c r="R39" s="35"/>
      <c r="S39" s="38"/>
      <c r="T39" s="37"/>
      <c r="U39" s="35">
        <v>6</v>
      </c>
      <c r="V39" s="35">
        <v>5</v>
      </c>
      <c r="W39" s="34">
        <v>8.2970699999999997</v>
      </c>
      <c r="X39" s="39"/>
      <c r="Y39" s="54"/>
      <c r="Z39" s="40"/>
      <c r="AA39" s="41"/>
      <c r="AB39" s="37"/>
      <c r="AC39" s="61">
        <v>19.297069999999998</v>
      </c>
      <c r="AD39" s="100">
        <v>43.001554829824535</v>
      </c>
      <c r="AE39" s="209">
        <v>10</v>
      </c>
      <c r="AF39" s="210">
        <v>30</v>
      </c>
      <c r="AG39" s="210">
        <v>18</v>
      </c>
      <c r="AH39" s="210">
        <v>0</v>
      </c>
      <c r="AI39" s="198">
        <f>VLOOKUP(D39,[1]Detail!A$5:T$39,13,FALSE)</f>
        <v>58</v>
      </c>
      <c r="AJ39" s="113"/>
    </row>
    <row r="40" spans="1:36" ht="25.5" x14ac:dyDescent="0.25">
      <c r="A40" s="29" t="s">
        <v>102</v>
      </c>
      <c r="B40" s="30" t="s">
        <v>117</v>
      </c>
      <c r="C40" s="30" t="s">
        <v>120</v>
      </c>
      <c r="D40" s="106" t="s">
        <v>89</v>
      </c>
      <c r="E40" s="106" t="s">
        <v>169</v>
      </c>
      <c r="F40" s="106" t="s">
        <v>90</v>
      </c>
      <c r="G40" s="32" t="s">
        <v>145</v>
      </c>
      <c r="H40" s="146">
        <v>164100</v>
      </c>
      <c r="I40" s="146">
        <v>120300</v>
      </c>
      <c r="J40" s="129"/>
      <c r="K40" s="94">
        <v>5840.7652223970645</v>
      </c>
      <c r="L40" s="141"/>
      <c r="M40" s="34">
        <v>27.324396079802398</v>
      </c>
      <c r="N40" s="35"/>
      <c r="O40" s="35"/>
      <c r="P40" s="36"/>
      <c r="Q40" s="37"/>
      <c r="R40" s="35"/>
      <c r="S40" s="38"/>
      <c r="T40" s="37"/>
      <c r="U40" s="35">
        <v>4</v>
      </c>
      <c r="V40" s="35">
        <v>4</v>
      </c>
      <c r="W40" s="34">
        <v>7.5820500000000006</v>
      </c>
      <c r="X40" s="39"/>
      <c r="Y40" s="55"/>
      <c r="Z40" s="40"/>
      <c r="AA40" s="41"/>
      <c r="AB40" s="37"/>
      <c r="AC40" s="61">
        <v>15.582050000000001</v>
      </c>
      <c r="AD40" s="100">
        <v>42.9064460798024</v>
      </c>
      <c r="AE40" s="209">
        <v>10</v>
      </c>
      <c r="AF40" s="210">
        <v>6</v>
      </c>
      <c r="AG40" s="210">
        <v>12</v>
      </c>
      <c r="AH40" s="210">
        <v>0</v>
      </c>
      <c r="AI40" s="198">
        <f>VLOOKUP(D40,[1]Detail!A$5:T$39,13,FALSE)</f>
        <v>28</v>
      </c>
      <c r="AJ40" s="113" t="s">
        <v>430</v>
      </c>
    </row>
    <row r="41" spans="1:36" ht="25.5" x14ac:dyDescent="0.25">
      <c r="A41" s="29" t="s">
        <v>102</v>
      </c>
      <c r="B41" s="30" t="s">
        <v>104</v>
      </c>
      <c r="C41" s="30" t="s">
        <v>120</v>
      </c>
      <c r="D41" s="106" t="s">
        <v>41</v>
      </c>
      <c r="E41" s="106" t="s">
        <v>152</v>
      </c>
      <c r="F41" s="106" t="s">
        <v>42</v>
      </c>
      <c r="G41" s="32" t="s">
        <v>124</v>
      </c>
      <c r="H41" s="146">
        <v>3720000</v>
      </c>
      <c r="I41" s="146">
        <v>2880000</v>
      </c>
      <c r="J41" s="130">
        <v>2880000</v>
      </c>
      <c r="K41" s="94">
        <v>5398.289444893383</v>
      </c>
      <c r="L41" s="141"/>
      <c r="M41" s="34">
        <v>29.002072565299585</v>
      </c>
      <c r="N41" s="35"/>
      <c r="O41" s="35"/>
      <c r="P41" s="36"/>
      <c r="Q41" s="37"/>
      <c r="R41" s="35"/>
      <c r="S41" s="38"/>
      <c r="T41" s="37"/>
      <c r="U41" s="35">
        <v>10</v>
      </c>
      <c r="V41" s="35">
        <v>7.8</v>
      </c>
      <c r="W41" s="34">
        <v>7.583127975</v>
      </c>
      <c r="X41" s="39"/>
      <c r="Y41" s="55"/>
      <c r="Z41" s="40"/>
      <c r="AA41" s="41"/>
      <c r="AB41" s="37"/>
      <c r="AC41" s="61">
        <v>25.383127975000001</v>
      </c>
      <c r="AD41" s="100">
        <v>54.385200540299586</v>
      </c>
      <c r="AE41" s="209">
        <v>30</v>
      </c>
      <c r="AF41" s="210">
        <v>30</v>
      </c>
      <c r="AG41" s="210">
        <v>30</v>
      </c>
      <c r="AH41" s="210">
        <v>0</v>
      </c>
      <c r="AI41" s="198">
        <f>VLOOKUP(D41,[1]Detail!A$5:T$39,13,FALSE)</f>
        <v>90</v>
      </c>
      <c r="AJ41" s="113"/>
    </row>
    <row r="42" spans="1:36" ht="38.25" x14ac:dyDescent="0.25">
      <c r="A42" s="29" t="s">
        <v>102</v>
      </c>
      <c r="B42" s="30" t="s">
        <v>105</v>
      </c>
      <c r="C42" s="30" t="s">
        <v>120</v>
      </c>
      <c r="D42" s="106" t="s">
        <v>52</v>
      </c>
      <c r="E42" s="106" t="s">
        <v>155</v>
      </c>
      <c r="F42" s="106" t="s">
        <v>53</v>
      </c>
      <c r="G42" s="32" t="s">
        <v>128</v>
      </c>
      <c r="H42" s="146">
        <v>589000</v>
      </c>
      <c r="I42" s="146">
        <v>400000</v>
      </c>
      <c r="J42" s="129">
        <v>400000</v>
      </c>
      <c r="K42" s="94">
        <v>3869.5870711078642</v>
      </c>
      <c r="L42" s="141"/>
      <c r="M42" s="34">
        <v>35.631664919845683</v>
      </c>
      <c r="N42" s="35"/>
      <c r="O42" s="35"/>
      <c r="P42" s="109"/>
      <c r="Q42" s="37"/>
      <c r="R42" s="35"/>
      <c r="S42" s="38"/>
      <c r="T42" s="37"/>
      <c r="U42" s="35">
        <v>8</v>
      </c>
      <c r="V42" s="35">
        <v>4.4000000000000004</v>
      </c>
      <c r="W42" s="34">
        <v>7.7078350000000002</v>
      </c>
      <c r="X42" s="39"/>
      <c r="Y42" s="55"/>
      <c r="Z42" s="40"/>
      <c r="AA42" s="41"/>
      <c r="AB42" s="37"/>
      <c r="AC42" s="61">
        <v>20.107835000000001</v>
      </c>
      <c r="AD42" s="100">
        <v>55.739499919845684</v>
      </c>
      <c r="AE42" s="209">
        <v>10</v>
      </c>
      <c r="AF42" s="210">
        <v>18</v>
      </c>
      <c r="AG42" s="210">
        <v>24</v>
      </c>
      <c r="AH42" s="210">
        <v>5</v>
      </c>
      <c r="AI42" s="198">
        <f>VLOOKUP(D42,[1]Detail!A$5:T$39,13,FALSE)</f>
        <v>57</v>
      </c>
      <c r="AJ42" s="113"/>
    </row>
    <row r="43" spans="1:36" ht="38.25" x14ac:dyDescent="0.25">
      <c r="A43" s="29" t="s">
        <v>102</v>
      </c>
      <c r="B43" s="30" t="s">
        <v>119</v>
      </c>
      <c r="C43" s="30" t="s">
        <v>120</v>
      </c>
      <c r="D43" s="106" t="s">
        <v>100</v>
      </c>
      <c r="E43" s="106" t="s">
        <v>116</v>
      </c>
      <c r="F43" s="106" t="s">
        <v>101</v>
      </c>
      <c r="G43" s="32" t="s">
        <v>149</v>
      </c>
      <c r="H43" s="146">
        <v>1087000</v>
      </c>
      <c r="I43" s="146">
        <v>813600</v>
      </c>
      <c r="J43" s="130">
        <v>813600</v>
      </c>
      <c r="K43" s="94">
        <v>3015.0747333670938</v>
      </c>
      <c r="L43" s="141"/>
      <c r="M43" s="34">
        <v>39.977237961633257</v>
      </c>
      <c r="N43" s="35"/>
      <c r="O43" s="35"/>
      <c r="P43" s="109"/>
      <c r="Q43" s="37"/>
      <c r="R43" s="35"/>
      <c r="S43" s="43"/>
      <c r="T43" s="34"/>
      <c r="U43" s="35">
        <v>10</v>
      </c>
      <c r="V43" s="35">
        <v>3.6</v>
      </c>
      <c r="W43" s="34">
        <v>5.0372339999999998</v>
      </c>
      <c r="X43" s="39"/>
      <c r="Y43" s="54"/>
      <c r="Z43" s="40"/>
      <c r="AA43" s="41"/>
      <c r="AB43" s="37"/>
      <c r="AC43" s="61">
        <v>18.637233999999999</v>
      </c>
      <c r="AD43" s="100">
        <v>58.614471961633257</v>
      </c>
      <c r="AE43" s="209">
        <v>25</v>
      </c>
      <c r="AF43" s="210">
        <v>18</v>
      </c>
      <c r="AG43" s="210">
        <v>30</v>
      </c>
      <c r="AH43" s="210">
        <v>5</v>
      </c>
      <c r="AI43" s="198">
        <f>VLOOKUP(D43,[1]Detail!A$5:T$39,13,FALSE)</f>
        <v>78</v>
      </c>
      <c r="AJ43" s="113"/>
    </row>
    <row r="44" spans="1:36" ht="51" x14ac:dyDescent="0.25">
      <c r="A44" s="29" t="s">
        <v>102</v>
      </c>
      <c r="B44" s="30" t="s">
        <v>105</v>
      </c>
      <c r="C44" s="30" t="s">
        <v>120</v>
      </c>
      <c r="D44" s="106" t="s">
        <v>56</v>
      </c>
      <c r="E44" s="106" t="s">
        <v>157</v>
      </c>
      <c r="F44" s="106" t="s">
        <v>57</v>
      </c>
      <c r="G44" s="32" t="s">
        <v>150</v>
      </c>
      <c r="H44" s="146">
        <v>1500000</v>
      </c>
      <c r="I44" s="146">
        <v>1145000</v>
      </c>
      <c r="J44" s="130">
        <v>1145000</v>
      </c>
      <c r="K44" s="94">
        <v>2649.7983112192337</v>
      </c>
      <c r="L44" s="143"/>
      <c r="M44" s="34">
        <v>41.992931860918631</v>
      </c>
      <c r="N44" s="35"/>
      <c r="O44" s="35"/>
      <c r="P44" s="109"/>
      <c r="Q44" s="37"/>
      <c r="R44" s="35"/>
      <c r="S44" s="38"/>
      <c r="T44" s="37"/>
      <c r="U44" s="35">
        <v>8</v>
      </c>
      <c r="V44" s="35">
        <v>7.6</v>
      </c>
      <c r="W44" s="34">
        <v>8.9666350000000001</v>
      </c>
      <c r="X44" s="35"/>
      <c r="Y44" s="54"/>
      <c r="Z44" s="37"/>
      <c r="AA44" s="42"/>
      <c r="AB44" s="37"/>
      <c r="AC44" s="61">
        <v>24.566634999999998</v>
      </c>
      <c r="AD44" s="100">
        <v>66.559566860918636</v>
      </c>
      <c r="AE44" s="209">
        <v>25</v>
      </c>
      <c r="AF44" s="210">
        <v>27</v>
      </c>
      <c r="AG44" s="210">
        <v>24</v>
      </c>
      <c r="AH44" s="210">
        <v>0</v>
      </c>
      <c r="AI44" s="198">
        <f>VLOOKUP(D44,[1]Detail!A$5:T$39,13,FALSE)</f>
        <v>76</v>
      </c>
      <c r="AJ44" s="113"/>
    </row>
    <row r="45" spans="1:36" ht="38.25" x14ac:dyDescent="0.25">
      <c r="A45" s="29" t="s">
        <v>102</v>
      </c>
      <c r="B45" s="30" t="s">
        <v>110</v>
      </c>
      <c r="C45" s="30" t="s">
        <v>120</v>
      </c>
      <c r="D45" s="106" t="s">
        <v>85</v>
      </c>
      <c r="E45" s="106" t="s">
        <v>111</v>
      </c>
      <c r="F45" s="106" t="s">
        <v>86</v>
      </c>
      <c r="G45" s="32" t="s">
        <v>143</v>
      </c>
      <c r="H45" s="146">
        <v>595850</v>
      </c>
      <c r="I45" s="146">
        <v>428680</v>
      </c>
      <c r="J45" s="130">
        <v>428680</v>
      </c>
      <c r="K45" s="94">
        <v>1222.0020660927921</v>
      </c>
      <c r="L45" s="141"/>
      <c r="M45" s="34">
        <v>50.895773868860566</v>
      </c>
      <c r="N45" s="35"/>
      <c r="O45" s="35"/>
      <c r="P45" s="109"/>
      <c r="Q45" s="37"/>
      <c r="R45" s="35"/>
      <c r="S45" s="38"/>
      <c r="T45" s="37"/>
      <c r="U45" s="35">
        <v>8</v>
      </c>
      <c r="V45" s="35">
        <v>6.8</v>
      </c>
      <c r="W45" s="34">
        <v>6.66801698</v>
      </c>
      <c r="X45" s="39"/>
      <c r="Y45" s="54"/>
      <c r="Z45" s="40"/>
      <c r="AA45" s="41"/>
      <c r="AB45" s="37"/>
      <c r="AC45" s="61">
        <v>21.468016980000002</v>
      </c>
      <c r="AD45" s="100">
        <v>72.36379084886056</v>
      </c>
      <c r="AE45" s="209">
        <v>25</v>
      </c>
      <c r="AF45" s="210">
        <v>12</v>
      </c>
      <c r="AG45" s="210">
        <v>24</v>
      </c>
      <c r="AH45" s="210">
        <v>5</v>
      </c>
      <c r="AI45" s="198">
        <f>VLOOKUP(D45,[1]Detail!A$5:T$39,13,FALSE)</f>
        <v>66</v>
      </c>
      <c r="AJ45" s="113"/>
    </row>
    <row r="46" spans="1:36" ht="51" x14ac:dyDescent="0.25">
      <c r="A46" s="29" t="s">
        <v>102</v>
      </c>
      <c r="B46" s="30" t="s">
        <v>105</v>
      </c>
      <c r="C46" s="30" t="s">
        <v>120</v>
      </c>
      <c r="D46" s="106" t="s">
        <v>54</v>
      </c>
      <c r="E46" s="106" t="s">
        <v>156</v>
      </c>
      <c r="F46" s="106" t="s">
        <v>55</v>
      </c>
      <c r="G46" s="32" t="s">
        <v>129</v>
      </c>
      <c r="H46" s="146">
        <v>701788</v>
      </c>
      <c r="I46" s="146">
        <v>515760</v>
      </c>
      <c r="J46" s="130">
        <v>515760</v>
      </c>
      <c r="K46" s="94">
        <v>905.25636213532584</v>
      </c>
      <c r="L46" s="141"/>
      <c r="M46" s="34">
        <v>53.113728075788323</v>
      </c>
      <c r="N46" s="35"/>
      <c r="O46" s="35"/>
      <c r="P46" s="109"/>
      <c r="Q46" s="37"/>
      <c r="R46" s="35"/>
      <c r="S46" s="38"/>
      <c r="T46" s="37"/>
      <c r="U46" s="35">
        <v>6</v>
      </c>
      <c r="V46" s="35">
        <v>4.8</v>
      </c>
      <c r="W46" s="34">
        <v>8.1435449999999996</v>
      </c>
      <c r="X46" s="39"/>
      <c r="Y46" s="55"/>
      <c r="Z46" s="40"/>
      <c r="AA46" s="41"/>
      <c r="AB46" s="37"/>
      <c r="AC46" s="61">
        <v>18.943545</v>
      </c>
      <c r="AD46" s="100">
        <v>72.057273075788316</v>
      </c>
      <c r="AE46" s="209">
        <v>30</v>
      </c>
      <c r="AF46" s="210">
        <v>24</v>
      </c>
      <c r="AG46" s="210">
        <v>18</v>
      </c>
      <c r="AH46" s="210">
        <v>5</v>
      </c>
      <c r="AI46" s="198">
        <f>VLOOKUP(D46,[1]Detail!A$5:T$39,13,FALSE)</f>
        <v>77</v>
      </c>
      <c r="AJ46" s="113"/>
    </row>
    <row r="47" spans="1:36" ht="38.25" x14ac:dyDescent="0.25">
      <c r="A47" s="29" t="s">
        <v>295</v>
      </c>
      <c r="B47" s="30" t="s">
        <v>294</v>
      </c>
      <c r="C47" s="30" t="s">
        <v>247</v>
      </c>
      <c r="D47" s="30" t="s">
        <v>286</v>
      </c>
      <c r="E47" s="31" t="s">
        <v>247</v>
      </c>
      <c r="F47" s="32" t="s">
        <v>287</v>
      </c>
      <c r="G47" s="32" t="s">
        <v>297</v>
      </c>
      <c r="H47" s="146">
        <v>44938000</v>
      </c>
      <c r="I47" s="146">
        <v>31746400</v>
      </c>
      <c r="J47" s="128">
        <v>26146400</v>
      </c>
      <c r="K47" s="94">
        <v>1470.624269523762</v>
      </c>
      <c r="L47" s="142"/>
      <c r="M47" s="34">
        <v>49.219919899832142</v>
      </c>
      <c r="N47" s="35">
        <v>15</v>
      </c>
      <c r="O47" s="35">
        <v>5</v>
      </c>
      <c r="P47" s="104">
        <v>0</v>
      </c>
      <c r="Q47" s="37">
        <v>5</v>
      </c>
      <c r="R47" s="35"/>
      <c r="S47" s="38"/>
      <c r="T47" s="37"/>
      <c r="U47" s="35"/>
      <c r="V47" s="35"/>
      <c r="W47" s="34"/>
      <c r="X47" s="39"/>
      <c r="Y47" s="54"/>
      <c r="Z47" s="40"/>
      <c r="AA47" s="41">
        <v>10</v>
      </c>
      <c r="AB47" s="37"/>
      <c r="AC47" s="61">
        <v>35</v>
      </c>
      <c r="AD47" s="100">
        <v>84.219919899832149</v>
      </c>
      <c r="AE47" s="195"/>
      <c r="AF47" s="196"/>
      <c r="AG47" s="196"/>
      <c r="AH47" s="196"/>
      <c r="AI47" s="197"/>
      <c r="AJ47" s="113"/>
    </row>
    <row r="48" spans="1:36" ht="102" x14ac:dyDescent="0.25">
      <c r="A48" s="29" t="s">
        <v>295</v>
      </c>
      <c r="B48" s="30" t="s">
        <v>294</v>
      </c>
      <c r="C48" s="30" t="s">
        <v>121</v>
      </c>
      <c r="D48" s="30" t="s">
        <v>292</v>
      </c>
      <c r="E48" s="31" t="s">
        <v>46</v>
      </c>
      <c r="F48" s="32" t="s">
        <v>293</v>
      </c>
      <c r="G48" s="32" t="s">
        <v>300</v>
      </c>
      <c r="H48" s="146">
        <v>31225020</v>
      </c>
      <c r="I48" s="146">
        <v>19076416</v>
      </c>
      <c r="J48" s="129">
        <v>19076416</v>
      </c>
      <c r="K48" s="94">
        <v>3952.2301678164749</v>
      </c>
      <c r="L48" s="141"/>
      <c r="M48" s="34">
        <v>35.237304893327213</v>
      </c>
      <c r="N48" s="35">
        <v>9</v>
      </c>
      <c r="O48" s="35">
        <v>5</v>
      </c>
      <c r="P48" s="104">
        <v>0</v>
      </c>
      <c r="Q48" s="37">
        <v>5</v>
      </c>
      <c r="R48" s="35"/>
      <c r="S48" s="38"/>
      <c r="T48" s="37"/>
      <c r="U48" s="35"/>
      <c r="V48" s="35"/>
      <c r="W48" s="34"/>
      <c r="X48" s="39"/>
      <c r="Y48" s="54"/>
      <c r="Z48" s="40"/>
      <c r="AA48" s="41">
        <v>10</v>
      </c>
      <c r="AB48" s="37"/>
      <c r="AC48" s="61">
        <v>29</v>
      </c>
      <c r="AD48" s="100">
        <v>64.237304893327206</v>
      </c>
      <c r="AE48" s="195"/>
      <c r="AF48" s="196"/>
      <c r="AG48" s="196"/>
      <c r="AH48" s="196"/>
      <c r="AI48" s="197"/>
      <c r="AJ48" s="113"/>
    </row>
    <row r="49" spans="1:36" ht="76.5" x14ac:dyDescent="0.25">
      <c r="A49" s="29" t="s">
        <v>295</v>
      </c>
      <c r="B49" s="30" t="s">
        <v>110</v>
      </c>
      <c r="C49" s="30" t="s">
        <v>121</v>
      </c>
      <c r="D49" s="30" t="s">
        <v>290</v>
      </c>
      <c r="E49" s="31" t="s">
        <v>196</v>
      </c>
      <c r="F49" s="32" t="s">
        <v>291</v>
      </c>
      <c r="G49" s="32" t="s">
        <v>299</v>
      </c>
      <c r="H49" s="146">
        <v>6801553</v>
      </c>
      <c r="I49" s="146">
        <v>4956245</v>
      </c>
      <c r="J49" s="129">
        <v>4956245</v>
      </c>
      <c r="K49" s="94">
        <v>6219.0465167917837</v>
      </c>
      <c r="L49" s="141"/>
      <c r="M49" s="34">
        <v>25.967286061140637</v>
      </c>
      <c r="N49" s="35">
        <v>13</v>
      </c>
      <c r="O49" s="35">
        <v>5</v>
      </c>
      <c r="P49" s="104">
        <v>5</v>
      </c>
      <c r="Q49" s="37">
        <v>0</v>
      </c>
      <c r="R49" s="35"/>
      <c r="S49" s="38"/>
      <c r="T49" s="37"/>
      <c r="U49" s="35"/>
      <c r="V49" s="35"/>
      <c r="W49" s="34"/>
      <c r="X49" s="39"/>
      <c r="Y49" s="54"/>
      <c r="Z49" s="40"/>
      <c r="AA49" s="41">
        <v>0</v>
      </c>
      <c r="AB49" s="37"/>
      <c r="AC49" s="61">
        <v>23</v>
      </c>
      <c r="AD49" s="100">
        <v>48.967286061140641</v>
      </c>
      <c r="AE49" s="195"/>
      <c r="AF49" s="196"/>
      <c r="AG49" s="196"/>
      <c r="AH49" s="196"/>
      <c r="AI49" s="197"/>
      <c r="AJ49" s="113"/>
    </row>
    <row r="50" spans="1:36" ht="25.5" x14ac:dyDescent="0.25">
      <c r="A50" s="29" t="s">
        <v>295</v>
      </c>
      <c r="B50" s="30" t="s">
        <v>105</v>
      </c>
      <c r="C50" s="30" t="s">
        <v>120</v>
      </c>
      <c r="D50" s="30" t="s">
        <v>283</v>
      </c>
      <c r="E50" s="31" t="s">
        <v>284</v>
      </c>
      <c r="F50" s="32" t="s">
        <v>285</v>
      </c>
      <c r="G50" s="32" t="s">
        <v>296</v>
      </c>
      <c r="H50" s="146">
        <v>62808500</v>
      </c>
      <c r="I50" s="146">
        <v>34926800</v>
      </c>
      <c r="J50" s="129"/>
      <c r="K50" s="94">
        <v>78238.294999123929</v>
      </c>
      <c r="L50" s="141"/>
      <c r="M50" s="34">
        <v>1.5934460282426299E-3</v>
      </c>
      <c r="N50" s="35">
        <v>11</v>
      </c>
      <c r="O50" s="35">
        <v>5</v>
      </c>
      <c r="P50" s="104">
        <v>0</v>
      </c>
      <c r="Q50" s="37">
        <v>0</v>
      </c>
      <c r="R50" s="35"/>
      <c r="S50" s="38"/>
      <c r="T50" s="37"/>
      <c r="U50" s="35"/>
      <c r="V50" s="35"/>
      <c r="W50" s="34"/>
      <c r="X50" s="35"/>
      <c r="Y50" s="54"/>
      <c r="Z50" s="37"/>
      <c r="AA50" s="42">
        <v>0</v>
      </c>
      <c r="AB50" s="37"/>
      <c r="AC50" s="61">
        <v>16</v>
      </c>
      <c r="AD50" s="100">
        <v>16.001593446028242</v>
      </c>
      <c r="AE50" s="195"/>
      <c r="AF50" s="196"/>
      <c r="AG50" s="196"/>
      <c r="AH50" s="196"/>
      <c r="AI50" s="197"/>
      <c r="AJ50" s="113"/>
    </row>
    <row r="51" spans="1:36" ht="38.25" x14ac:dyDescent="0.25">
      <c r="A51" s="29" t="s">
        <v>295</v>
      </c>
      <c r="B51" s="30" t="s">
        <v>109</v>
      </c>
      <c r="C51" s="30" t="s">
        <v>120</v>
      </c>
      <c r="D51" s="30" t="s">
        <v>288</v>
      </c>
      <c r="E51" s="31" t="s">
        <v>165</v>
      </c>
      <c r="F51" s="32" t="s">
        <v>289</v>
      </c>
      <c r="G51" s="32" t="s">
        <v>298</v>
      </c>
      <c r="H51" s="146">
        <v>36265000</v>
      </c>
      <c r="I51" s="146">
        <v>14899000</v>
      </c>
      <c r="J51" s="129"/>
      <c r="K51" s="94">
        <v>203073.05245494336</v>
      </c>
      <c r="L51" s="143"/>
      <c r="M51" s="34">
        <v>7.96711786962197E-11</v>
      </c>
      <c r="N51" s="35">
        <v>10</v>
      </c>
      <c r="O51" s="35">
        <v>5</v>
      </c>
      <c r="P51" s="104">
        <v>0</v>
      </c>
      <c r="Q51" s="37">
        <v>0</v>
      </c>
      <c r="R51" s="35"/>
      <c r="S51" s="38"/>
      <c r="T51" s="37"/>
      <c r="U51" s="35"/>
      <c r="V51" s="35"/>
      <c r="W51" s="34"/>
      <c r="X51" s="35"/>
      <c r="Y51" s="54"/>
      <c r="Z51" s="37"/>
      <c r="AA51" s="42">
        <v>0</v>
      </c>
      <c r="AB51" s="37"/>
      <c r="AC51" s="61">
        <v>15</v>
      </c>
      <c r="AD51" s="100">
        <v>15.000000000079671</v>
      </c>
      <c r="AE51" s="195"/>
      <c r="AF51" s="196"/>
      <c r="AG51" s="196"/>
      <c r="AH51" s="196"/>
      <c r="AI51" s="197"/>
      <c r="AJ51" s="113"/>
    </row>
    <row r="52" spans="1:36" ht="38.25" x14ac:dyDescent="0.25">
      <c r="A52" s="29" t="s">
        <v>347</v>
      </c>
      <c r="B52" s="51" t="s">
        <v>294</v>
      </c>
      <c r="C52" s="51" t="s">
        <v>343</v>
      </c>
      <c r="D52" s="51" t="s">
        <v>342</v>
      </c>
      <c r="E52" s="32" t="s">
        <v>343</v>
      </c>
      <c r="F52" s="32" t="s">
        <v>344</v>
      </c>
      <c r="G52" s="32" t="s">
        <v>357</v>
      </c>
      <c r="H52" s="146">
        <v>11962600</v>
      </c>
      <c r="I52" s="146">
        <v>9570080</v>
      </c>
      <c r="J52" s="128"/>
      <c r="K52" s="94"/>
      <c r="L52" s="141">
        <v>35.723840343082919</v>
      </c>
      <c r="M52" s="34">
        <v>59.823427317103423</v>
      </c>
      <c r="N52" s="35"/>
      <c r="O52" s="35"/>
      <c r="P52" s="109"/>
      <c r="Q52" s="37"/>
      <c r="R52" s="35"/>
      <c r="S52" s="38"/>
      <c r="T52" s="37"/>
      <c r="U52" s="35"/>
      <c r="V52" s="35"/>
      <c r="W52" s="34"/>
      <c r="X52" s="35">
        <v>20</v>
      </c>
      <c r="Y52" s="54">
        <v>5</v>
      </c>
      <c r="Z52" s="37">
        <v>5</v>
      </c>
      <c r="AA52" s="42"/>
      <c r="AB52" s="37"/>
      <c r="AC52" s="61">
        <v>30</v>
      </c>
      <c r="AD52" s="100">
        <v>89.823427317103423</v>
      </c>
      <c r="AE52" s="195"/>
      <c r="AF52" s="196"/>
      <c r="AG52" s="196"/>
      <c r="AH52" s="196"/>
      <c r="AI52" s="197"/>
      <c r="AJ52" s="113"/>
    </row>
    <row r="53" spans="1:36" ht="63.75" x14ac:dyDescent="0.25">
      <c r="A53" s="29" t="s">
        <v>347</v>
      </c>
      <c r="B53" s="30" t="s">
        <v>294</v>
      </c>
      <c r="C53" s="30" t="s">
        <v>343</v>
      </c>
      <c r="D53" s="30" t="s">
        <v>345</v>
      </c>
      <c r="E53" s="31" t="s">
        <v>343</v>
      </c>
      <c r="F53" s="32" t="s">
        <v>346</v>
      </c>
      <c r="G53" s="32" t="s">
        <v>358</v>
      </c>
      <c r="H53" s="146">
        <v>98000000</v>
      </c>
      <c r="I53" s="146">
        <v>78400000</v>
      </c>
      <c r="J53" s="128">
        <v>44800000</v>
      </c>
      <c r="K53" s="94"/>
      <c r="L53" s="141">
        <v>35.779494352224823</v>
      </c>
      <c r="M53" s="34">
        <v>59.823152641114412</v>
      </c>
      <c r="N53" s="35"/>
      <c r="O53" s="35"/>
      <c r="P53" s="109"/>
      <c r="Q53" s="37"/>
      <c r="R53" s="35"/>
      <c r="S53" s="38"/>
      <c r="T53" s="37"/>
      <c r="U53" s="35"/>
      <c r="V53" s="35"/>
      <c r="W53" s="34"/>
      <c r="X53" s="39">
        <v>20</v>
      </c>
      <c r="Y53" s="55">
        <v>5</v>
      </c>
      <c r="Z53" s="40">
        <v>5</v>
      </c>
      <c r="AA53" s="41"/>
      <c r="AB53" s="37"/>
      <c r="AC53" s="61">
        <v>30</v>
      </c>
      <c r="AD53" s="100">
        <v>89.823152641114405</v>
      </c>
      <c r="AE53" s="195"/>
      <c r="AF53" s="196"/>
      <c r="AG53" s="196"/>
      <c r="AH53" s="196"/>
      <c r="AI53" s="197"/>
      <c r="AJ53" s="113"/>
    </row>
    <row r="54" spans="1:36" ht="38.25" x14ac:dyDescent="0.25">
      <c r="A54" s="29" t="s">
        <v>347</v>
      </c>
      <c r="B54" s="51" t="s">
        <v>103</v>
      </c>
      <c r="C54" s="30" t="s">
        <v>340</v>
      </c>
      <c r="D54" s="51" t="s">
        <v>339</v>
      </c>
      <c r="E54" s="32" t="s">
        <v>340</v>
      </c>
      <c r="F54" s="32" t="s">
        <v>341</v>
      </c>
      <c r="G54" s="32" t="s">
        <v>356</v>
      </c>
      <c r="H54" s="146">
        <v>10000000</v>
      </c>
      <c r="I54" s="146">
        <v>8000000</v>
      </c>
      <c r="J54" s="129">
        <v>8000000</v>
      </c>
      <c r="K54" s="94"/>
      <c r="L54" s="141">
        <v>1167.5236948243687</v>
      </c>
      <c r="M54" s="34">
        <v>54.49036283944254</v>
      </c>
      <c r="N54" s="35"/>
      <c r="O54" s="35"/>
      <c r="P54" s="109"/>
      <c r="Q54" s="37"/>
      <c r="R54" s="35"/>
      <c r="S54" s="38"/>
      <c r="T54" s="37"/>
      <c r="U54" s="35"/>
      <c r="V54" s="35"/>
      <c r="W54" s="34"/>
      <c r="X54" s="35">
        <v>20</v>
      </c>
      <c r="Y54" s="54">
        <v>2</v>
      </c>
      <c r="Z54" s="37">
        <v>5</v>
      </c>
      <c r="AA54" s="42"/>
      <c r="AB54" s="37"/>
      <c r="AC54" s="61">
        <v>27</v>
      </c>
      <c r="AD54" s="100">
        <v>81.49036283944254</v>
      </c>
      <c r="AE54" s="195"/>
      <c r="AF54" s="196"/>
      <c r="AG54" s="196"/>
      <c r="AH54" s="196"/>
      <c r="AI54" s="197"/>
      <c r="AJ54" s="113"/>
    </row>
    <row r="55" spans="1:36" ht="76.5" x14ac:dyDescent="0.25">
      <c r="A55" s="29" t="s">
        <v>347</v>
      </c>
      <c r="B55" s="30" t="s">
        <v>107</v>
      </c>
      <c r="C55" s="30" t="s">
        <v>120</v>
      </c>
      <c r="D55" s="30" t="s">
        <v>325</v>
      </c>
      <c r="E55" s="31" t="s">
        <v>326</v>
      </c>
      <c r="F55" s="32" t="s">
        <v>327</v>
      </c>
      <c r="G55" s="32" t="s">
        <v>351</v>
      </c>
      <c r="H55" s="146">
        <v>8690000</v>
      </c>
      <c r="I55" s="146">
        <v>5648500</v>
      </c>
      <c r="J55" s="129">
        <v>5648500</v>
      </c>
      <c r="K55" s="94"/>
      <c r="L55" s="141">
        <v>1050.2403117513784</v>
      </c>
      <c r="M55" s="34">
        <v>55.020164015204678</v>
      </c>
      <c r="N55" s="35"/>
      <c r="O55" s="35"/>
      <c r="P55" s="109"/>
      <c r="Q55" s="37"/>
      <c r="R55" s="35"/>
      <c r="S55" s="38"/>
      <c r="T55" s="37"/>
      <c r="U55" s="35"/>
      <c r="V55" s="35"/>
      <c r="W55" s="34"/>
      <c r="X55" s="39">
        <v>3</v>
      </c>
      <c r="Y55" s="55">
        <v>4</v>
      </c>
      <c r="Z55" s="40">
        <v>0</v>
      </c>
      <c r="AA55" s="41"/>
      <c r="AB55" s="37"/>
      <c r="AC55" s="61">
        <v>7</v>
      </c>
      <c r="AD55" s="100">
        <v>62.020164015204678</v>
      </c>
      <c r="AE55" s="195"/>
      <c r="AF55" s="196"/>
      <c r="AG55" s="196"/>
      <c r="AH55" s="196"/>
      <c r="AI55" s="197"/>
      <c r="AJ55" s="113"/>
    </row>
    <row r="56" spans="1:36" ht="38.25" x14ac:dyDescent="0.25">
      <c r="A56" s="29" t="s">
        <v>347</v>
      </c>
      <c r="B56" s="30" t="s">
        <v>103</v>
      </c>
      <c r="C56" s="30" t="s">
        <v>103</v>
      </c>
      <c r="D56" s="30" t="s">
        <v>323</v>
      </c>
      <c r="E56" s="31" t="s">
        <v>35</v>
      </c>
      <c r="F56" s="32" t="s">
        <v>324</v>
      </c>
      <c r="G56" s="32" t="s">
        <v>350</v>
      </c>
      <c r="H56" s="146">
        <v>25957108</v>
      </c>
      <c r="I56" s="146">
        <v>15507000</v>
      </c>
      <c r="J56" s="129">
        <v>15507000</v>
      </c>
      <c r="K56" s="94"/>
      <c r="L56" s="141">
        <v>3736.6881385535221</v>
      </c>
      <c r="M56" s="34">
        <v>44.082716555438182</v>
      </c>
      <c r="N56" s="35"/>
      <c r="O56" s="35"/>
      <c r="P56" s="109"/>
      <c r="Q56" s="37"/>
      <c r="R56" s="35"/>
      <c r="S56" s="38"/>
      <c r="T56" s="37"/>
      <c r="U56" s="35"/>
      <c r="V56" s="35"/>
      <c r="W56" s="34"/>
      <c r="X56" s="39">
        <v>8</v>
      </c>
      <c r="Y56" s="54">
        <v>0</v>
      </c>
      <c r="Z56" s="40">
        <v>5</v>
      </c>
      <c r="AA56" s="41"/>
      <c r="AB56" s="37"/>
      <c r="AC56" s="61">
        <v>13</v>
      </c>
      <c r="AD56" s="100">
        <v>57.082716555438182</v>
      </c>
      <c r="AE56" s="195"/>
      <c r="AF56" s="196"/>
      <c r="AG56" s="196"/>
      <c r="AH56" s="196"/>
      <c r="AI56" s="197"/>
      <c r="AJ56" s="113"/>
    </row>
    <row r="57" spans="1:36" ht="76.5" x14ac:dyDescent="0.25">
      <c r="A57" s="29" t="s">
        <v>347</v>
      </c>
      <c r="B57" s="30" t="s">
        <v>294</v>
      </c>
      <c r="C57" s="30" t="s">
        <v>348</v>
      </c>
      <c r="D57" s="30" t="s">
        <v>336</v>
      </c>
      <c r="E57" s="31" t="s">
        <v>337</v>
      </c>
      <c r="F57" s="32" t="s">
        <v>338</v>
      </c>
      <c r="G57" s="32" t="s">
        <v>355</v>
      </c>
      <c r="H57" s="146">
        <v>23033000</v>
      </c>
      <c r="I57" s="146">
        <v>10000000</v>
      </c>
      <c r="J57" s="129"/>
      <c r="K57" s="94"/>
      <c r="L57" s="141">
        <v>17615.439210666154</v>
      </c>
      <c r="M57" s="34">
        <v>14.028217366444803</v>
      </c>
      <c r="N57" s="35"/>
      <c r="O57" s="35"/>
      <c r="P57" s="109"/>
      <c r="Q57" s="37"/>
      <c r="R57" s="35"/>
      <c r="S57" s="38"/>
      <c r="T57" s="37"/>
      <c r="U57" s="35"/>
      <c r="V57" s="35"/>
      <c r="W57" s="34"/>
      <c r="X57" s="39">
        <v>1</v>
      </c>
      <c r="Y57" s="54">
        <v>0</v>
      </c>
      <c r="Z57" s="40">
        <v>0</v>
      </c>
      <c r="AA57" s="41"/>
      <c r="AB57" s="37"/>
      <c r="AC57" s="61">
        <v>1</v>
      </c>
      <c r="AD57" s="100">
        <v>15.028217366444803</v>
      </c>
      <c r="AE57" s="195"/>
      <c r="AF57" s="196"/>
      <c r="AG57" s="196"/>
      <c r="AH57" s="196"/>
      <c r="AI57" s="197"/>
      <c r="AJ57" s="113"/>
    </row>
    <row r="58" spans="1:36" ht="38.25" x14ac:dyDescent="0.25">
      <c r="A58" s="29" t="s">
        <v>347</v>
      </c>
      <c r="B58" s="30" t="s">
        <v>294</v>
      </c>
      <c r="C58" s="30" t="s">
        <v>103</v>
      </c>
      <c r="D58" s="30" t="s">
        <v>321</v>
      </c>
      <c r="E58" s="31" t="s">
        <v>35</v>
      </c>
      <c r="F58" s="32" t="s">
        <v>322</v>
      </c>
      <c r="G58" s="32" t="s">
        <v>349</v>
      </c>
      <c r="H58" s="146">
        <v>59000000</v>
      </c>
      <c r="I58" s="146">
        <v>26800000</v>
      </c>
      <c r="J58" s="129"/>
      <c r="K58" s="94"/>
      <c r="L58" s="141">
        <v>28655</v>
      </c>
      <c r="M58" s="34">
        <v>5.6423862060995198</v>
      </c>
      <c r="N58" s="35"/>
      <c r="O58" s="35"/>
      <c r="P58" s="109"/>
      <c r="Q58" s="37"/>
      <c r="R58" s="35"/>
      <c r="S58" s="38"/>
      <c r="T58" s="37"/>
      <c r="U58" s="35"/>
      <c r="V58" s="35"/>
      <c r="W58" s="34"/>
      <c r="X58" s="39">
        <v>2</v>
      </c>
      <c r="Y58" s="55">
        <v>0</v>
      </c>
      <c r="Z58" s="40">
        <v>5</v>
      </c>
      <c r="AA58" s="41"/>
      <c r="AB58" s="37"/>
      <c r="AC58" s="61">
        <v>7</v>
      </c>
      <c r="AD58" s="100">
        <v>12.64238620609952</v>
      </c>
      <c r="AE58" s="195"/>
      <c r="AF58" s="196"/>
      <c r="AG58" s="196"/>
      <c r="AH58" s="196"/>
      <c r="AI58" s="197"/>
      <c r="AJ58" s="113"/>
    </row>
    <row r="59" spans="1:36" ht="51" x14ac:dyDescent="0.25">
      <c r="A59" s="29" t="s">
        <v>347</v>
      </c>
      <c r="B59" s="30" t="s">
        <v>109</v>
      </c>
      <c r="C59" s="30" t="s">
        <v>120</v>
      </c>
      <c r="D59" s="30" t="s">
        <v>331</v>
      </c>
      <c r="E59" s="31" t="s">
        <v>165</v>
      </c>
      <c r="F59" s="32" t="s">
        <v>332</v>
      </c>
      <c r="G59" s="32" t="s">
        <v>353</v>
      </c>
      <c r="H59" s="146">
        <v>13046199</v>
      </c>
      <c r="I59" s="146">
        <v>7078039</v>
      </c>
      <c r="J59" s="129"/>
      <c r="K59" s="140"/>
      <c r="L59" s="141">
        <v>79739.029519407355</v>
      </c>
      <c r="M59" s="34">
        <v>8.3398465161258303E-2</v>
      </c>
      <c r="N59" s="35"/>
      <c r="O59" s="35"/>
      <c r="P59" s="109"/>
      <c r="Q59" s="37"/>
      <c r="R59" s="35"/>
      <c r="S59" s="38"/>
      <c r="T59" s="37"/>
      <c r="U59" s="35"/>
      <c r="V59" s="35"/>
      <c r="W59" s="34"/>
      <c r="X59" s="39">
        <v>0</v>
      </c>
      <c r="Y59" s="55">
        <v>0</v>
      </c>
      <c r="Z59" s="40">
        <v>5</v>
      </c>
      <c r="AA59" s="41"/>
      <c r="AB59" s="37"/>
      <c r="AC59" s="61">
        <v>5</v>
      </c>
      <c r="AD59" s="100">
        <v>5.0833984651612587</v>
      </c>
      <c r="AE59" s="195"/>
      <c r="AF59" s="196"/>
      <c r="AG59" s="196"/>
      <c r="AH59" s="196"/>
      <c r="AI59" s="197"/>
      <c r="AJ59" s="113"/>
    </row>
    <row r="60" spans="1:36" ht="38.25" x14ac:dyDescent="0.25">
      <c r="A60" s="29" t="s">
        <v>347</v>
      </c>
      <c r="B60" s="30" t="s">
        <v>108</v>
      </c>
      <c r="C60" s="30" t="s">
        <v>120</v>
      </c>
      <c r="D60" s="30" t="s">
        <v>328</v>
      </c>
      <c r="E60" s="31" t="s">
        <v>329</v>
      </c>
      <c r="F60" s="32" t="s">
        <v>330</v>
      </c>
      <c r="G60" s="32" t="s">
        <v>352</v>
      </c>
      <c r="H60" s="146">
        <v>44723399</v>
      </c>
      <c r="I60" s="146">
        <v>29070209</v>
      </c>
      <c r="J60" s="129"/>
      <c r="K60" s="94"/>
      <c r="L60" s="234" t="s">
        <v>428</v>
      </c>
      <c r="M60" s="34">
        <v>0</v>
      </c>
      <c r="N60" s="35"/>
      <c r="O60" s="35"/>
      <c r="P60" s="109"/>
      <c r="Q60" s="37"/>
      <c r="R60" s="35"/>
      <c r="S60" s="38"/>
      <c r="T60" s="37"/>
      <c r="U60" s="35"/>
      <c r="V60" s="35"/>
      <c r="W60" s="34"/>
      <c r="X60" s="39">
        <v>0</v>
      </c>
      <c r="Y60" s="55">
        <v>2</v>
      </c>
      <c r="Z60" s="40">
        <v>0</v>
      </c>
      <c r="AA60" s="41"/>
      <c r="AB60" s="37"/>
      <c r="AC60" s="61">
        <v>2</v>
      </c>
      <c r="AD60" s="100">
        <v>2</v>
      </c>
      <c r="AE60" s="195"/>
      <c r="AF60" s="196"/>
      <c r="AG60" s="196"/>
      <c r="AH60" s="196"/>
      <c r="AI60" s="197"/>
      <c r="AJ60" s="113"/>
    </row>
    <row r="61" spans="1:36" ht="51" x14ac:dyDescent="0.25">
      <c r="A61" s="29" t="s">
        <v>347</v>
      </c>
      <c r="B61" s="30" t="s">
        <v>109</v>
      </c>
      <c r="C61" s="30" t="s">
        <v>121</v>
      </c>
      <c r="D61" s="30" t="s">
        <v>333</v>
      </c>
      <c r="E61" s="31" t="s">
        <v>334</v>
      </c>
      <c r="F61" s="32" t="s">
        <v>335</v>
      </c>
      <c r="G61" s="32" t="s">
        <v>354</v>
      </c>
      <c r="H61" s="146">
        <v>220000</v>
      </c>
      <c r="I61" s="146">
        <v>176000</v>
      </c>
      <c r="J61" s="129"/>
      <c r="K61" s="178"/>
      <c r="L61" s="33" t="s">
        <v>273</v>
      </c>
      <c r="M61" s="34">
        <v>0</v>
      </c>
      <c r="N61" s="35"/>
      <c r="O61" s="35"/>
      <c r="P61" s="109"/>
      <c r="Q61" s="37"/>
      <c r="R61" s="35"/>
      <c r="S61" s="38"/>
      <c r="T61" s="37"/>
      <c r="U61" s="35"/>
      <c r="V61" s="35"/>
      <c r="W61" s="34"/>
      <c r="X61" s="39">
        <v>0</v>
      </c>
      <c r="Y61" s="55">
        <v>0</v>
      </c>
      <c r="Z61" s="40">
        <v>5</v>
      </c>
      <c r="AA61" s="41"/>
      <c r="AB61" s="37"/>
      <c r="AC61" s="61">
        <v>5</v>
      </c>
      <c r="AD61" s="100">
        <v>0</v>
      </c>
      <c r="AE61" s="195"/>
      <c r="AF61" s="196"/>
      <c r="AG61" s="196"/>
      <c r="AH61" s="196"/>
      <c r="AI61" s="197"/>
      <c r="AJ61" s="113"/>
    </row>
    <row r="62" spans="1:36" ht="63.75" x14ac:dyDescent="0.25">
      <c r="A62" s="29" t="s">
        <v>246</v>
      </c>
      <c r="B62" s="30" t="s">
        <v>105</v>
      </c>
      <c r="C62" s="30" t="s">
        <v>247</v>
      </c>
      <c r="D62" s="30" t="s">
        <v>186</v>
      </c>
      <c r="E62" s="31" t="s">
        <v>184</v>
      </c>
      <c r="F62" s="32" t="s">
        <v>187</v>
      </c>
      <c r="G62" s="32" t="s">
        <v>317</v>
      </c>
      <c r="H62" s="146">
        <v>1918000</v>
      </c>
      <c r="I62" s="146">
        <v>1346000</v>
      </c>
      <c r="J62" s="129">
        <v>1346000</v>
      </c>
      <c r="K62" s="94">
        <v>1944.3401475308226</v>
      </c>
      <c r="L62" s="141"/>
      <c r="M62" s="34">
        <v>46.178023841825066</v>
      </c>
      <c r="N62" s="35">
        <v>6</v>
      </c>
      <c r="O62" s="35">
        <v>0</v>
      </c>
      <c r="P62" s="104">
        <v>0</v>
      </c>
      <c r="Q62" s="37">
        <v>0</v>
      </c>
      <c r="R62" s="35"/>
      <c r="S62" s="38"/>
      <c r="T62" s="37"/>
      <c r="U62" s="35"/>
      <c r="V62" s="35"/>
      <c r="W62" s="34"/>
      <c r="X62" s="39"/>
      <c r="Y62" s="55"/>
      <c r="Z62" s="40"/>
      <c r="AA62" s="41">
        <v>0</v>
      </c>
      <c r="AB62" s="37"/>
      <c r="AC62" s="61">
        <v>6</v>
      </c>
      <c r="AD62" s="100">
        <v>52.178023841825066</v>
      </c>
      <c r="AE62" s="195"/>
      <c r="AF62" s="196"/>
      <c r="AG62" s="196"/>
      <c r="AH62" s="196"/>
      <c r="AI62" s="197"/>
      <c r="AJ62" s="113"/>
    </row>
    <row r="63" spans="1:36" ht="89.25" x14ac:dyDescent="0.25">
      <c r="A63" s="29" t="s">
        <v>246</v>
      </c>
      <c r="B63" s="30" t="s">
        <v>119</v>
      </c>
      <c r="C63" s="30" t="s">
        <v>120</v>
      </c>
      <c r="D63" s="30" t="s">
        <v>244</v>
      </c>
      <c r="E63" s="31" t="s">
        <v>236</v>
      </c>
      <c r="F63" s="32" t="s">
        <v>245</v>
      </c>
      <c r="G63" s="32" t="s">
        <v>272</v>
      </c>
      <c r="H63" s="146">
        <v>861770</v>
      </c>
      <c r="I63" s="146">
        <v>657416</v>
      </c>
      <c r="J63" s="129">
        <v>657416</v>
      </c>
      <c r="K63" s="94">
        <v>4077.7090114674984</v>
      </c>
      <c r="L63" s="141"/>
      <c r="M63" s="34">
        <v>34.646867750772365</v>
      </c>
      <c r="N63" s="35">
        <v>11</v>
      </c>
      <c r="O63" s="35">
        <v>5</v>
      </c>
      <c r="P63" s="104">
        <v>0</v>
      </c>
      <c r="Q63" s="37">
        <v>5</v>
      </c>
      <c r="R63" s="35"/>
      <c r="S63" s="38"/>
      <c r="T63" s="37"/>
      <c r="U63" s="35"/>
      <c r="V63" s="35"/>
      <c r="W63" s="34"/>
      <c r="X63" s="39"/>
      <c r="Y63" s="55"/>
      <c r="Z63" s="40"/>
      <c r="AA63" s="41">
        <v>0</v>
      </c>
      <c r="AB63" s="37"/>
      <c r="AC63" s="61">
        <v>21</v>
      </c>
      <c r="AD63" s="100">
        <v>55.646867750772365</v>
      </c>
      <c r="AE63" s="195"/>
      <c r="AF63" s="196"/>
      <c r="AG63" s="196"/>
      <c r="AH63" s="196"/>
      <c r="AI63" s="197"/>
      <c r="AJ63" s="113"/>
    </row>
    <row r="64" spans="1:36" ht="63.75" x14ac:dyDescent="0.25">
      <c r="A64" s="29" t="s">
        <v>246</v>
      </c>
      <c r="B64" s="30" t="s">
        <v>105</v>
      </c>
      <c r="C64" s="30" t="s">
        <v>247</v>
      </c>
      <c r="D64" s="30" t="s">
        <v>188</v>
      </c>
      <c r="E64" s="31" t="s">
        <v>184</v>
      </c>
      <c r="F64" s="32" t="s">
        <v>189</v>
      </c>
      <c r="G64" s="32" t="s">
        <v>320</v>
      </c>
      <c r="H64" s="146">
        <v>3071000</v>
      </c>
      <c r="I64" s="146">
        <v>2177000</v>
      </c>
      <c r="J64" s="129">
        <v>2177000</v>
      </c>
      <c r="K64" s="94">
        <v>4785.4091153452591</v>
      </c>
      <c r="L64" s="141"/>
      <c r="M64" s="34">
        <v>31.497327833959634</v>
      </c>
      <c r="N64" s="35">
        <v>6</v>
      </c>
      <c r="O64" s="35">
        <v>0</v>
      </c>
      <c r="P64" s="104">
        <v>5</v>
      </c>
      <c r="Q64" s="37">
        <v>5</v>
      </c>
      <c r="R64" s="35"/>
      <c r="S64" s="38"/>
      <c r="T64" s="34"/>
      <c r="U64" s="35"/>
      <c r="V64" s="35"/>
      <c r="W64" s="34"/>
      <c r="X64" s="39"/>
      <c r="Y64" s="55"/>
      <c r="Z64" s="40"/>
      <c r="AA64" s="41">
        <v>0</v>
      </c>
      <c r="AB64" s="37"/>
      <c r="AC64" s="61">
        <v>16</v>
      </c>
      <c r="AD64" s="100">
        <v>47.497327833959631</v>
      </c>
      <c r="AE64" s="195"/>
      <c r="AF64" s="196"/>
      <c r="AG64" s="196"/>
      <c r="AH64" s="196"/>
      <c r="AI64" s="197"/>
      <c r="AJ64" s="113"/>
    </row>
    <row r="65" spans="1:36" ht="76.5" x14ac:dyDescent="0.25">
      <c r="A65" s="29" t="s">
        <v>246</v>
      </c>
      <c r="B65" s="30" t="s">
        <v>110</v>
      </c>
      <c r="C65" s="30" t="s">
        <v>120</v>
      </c>
      <c r="D65" s="30" t="s">
        <v>201</v>
      </c>
      <c r="E65" s="31" t="s">
        <v>173</v>
      </c>
      <c r="F65" s="32" t="s">
        <v>202</v>
      </c>
      <c r="G65" s="32" t="s">
        <v>253</v>
      </c>
      <c r="H65" s="146">
        <v>5441500</v>
      </c>
      <c r="I65" s="146">
        <v>4353200</v>
      </c>
      <c r="J65" s="129"/>
      <c r="K65" s="94">
        <v>5717.0299162342108</v>
      </c>
      <c r="L65" s="141"/>
      <c r="M65" s="34">
        <v>27.78352247847269</v>
      </c>
      <c r="N65" s="35">
        <v>6</v>
      </c>
      <c r="O65" s="35">
        <v>0</v>
      </c>
      <c r="P65" s="104">
        <v>0</v>
      </c>
      <c r="Q65" s="37">
        <v>5</v>
      </c>
      <c r="R65" s="35"/>
      <c r="S65" s="38"/>
      <c r="T65" s="37"/>
      <c r="U65" s="35"/>
      <c r="V65" s="35"/>
      <c r="W65" s="34"/>
      <c r="X65" s="39"/>
      <c r="Y65" s="55"/>
      <c r="Z65" s="40"/>
      <c r="AA65" s="41">
        <v>0</v>
      </c>
      <c r="AB65" s="37"/>
      <c r="AC65" s="61">
        <v>11</v>
      </c>
      <c r="AD65" s="100">
        <v>38.78352247847269</v>
      </c>
      <c r="AE65" s="195"/>
      <c r="AF65" s="196"/>
      <c r="AG65" s="196"/>
      <c r="AH65" s="196"/>
      <c r="AI65" s="197"/>
      <c r="AJ65" s="113"/>
    </row>
    <row r="66" spans="1:36" ht="51" x14ac:dyDescent="0.25">
      <c r="A66" s="29" t="s">
        <v>246</v>
      </c>
      <c r="B66" s="30" t="s">
        <v>119</v>
      </c>
      <c r="C66" s="30" t="s">
        <v>120</v>
      </c>
      <c r="D66" s="30" t="s">
        <v>238</v>
      </c>
      <c r="E66" s="32" t="s">
        <v>236</v>
      </c>
      <c r="F66" s="32" t="s">
        <v>239</v>
      </c>
      <c r="G66" s="32" t="s">
        <v>269</v>
      </c>
      <c r="H66" s="146">
        <v>2695700</v>
      </c>
      <c r="I66" s="146">
        <v>2068560</v>
      </c>
      <c r="J66" s="129">
        <v>2068560</v>
      </c>
      <c r="K66" s="94">
        <v>6150.9735747442091</v>
      </c>
      <c r="L66" s="141"/>
      <c r="M66" s="34">
        <v>26.206429192134802</v>
      </c>
      <c r="N66" s="35">
        <v>11</v>
      </c>
      <c r="O66" s="35">
        <v>5</v>
      </c>
      <c r="P66" s="104">
        <v>0</v>
      </c>
      <c r="Q66" s="37">
        <v>5</v>
      </c>
      <c r="R66" s="35"/>
      <c r="S66" s="38"/>
      <c r="T66" s="37"/>
      <c r="U66" s="35"/>
      <c r="V66" s="35"/>
      <c r="W66" s="34"/>
      <c r="X66" s="39"/>
      <c r="Y66" s="55"/>
      <c r="Z66" s="40"/>
      <c r="AA66" s="41">
        <v>0</v>
      </c>
      <c r="AB66" s="37"/>
      <c r="AC66" s="61">
        <v>21</v>
      </c>
      <c r="AD66" s="100">
        <v>47.206429192134806</v>
      </c>
      <c r="AE66" s="195"/>
      <c r="AF66" s="196"/>
      <c r="AG66" s="196"/>
      <c r="AH66" s="196"/>
      <c r="AI66" s="197"/>
      <c r="AJ66" s="113"/>
    </row>
    <row r="67" spans="1:36" ht="38.25" x14ac:dyDescent="0.25">
      <c r="A67" s="29" t="s">
        <v>246</v>
      </c>
      <c r="B67" s="30" t="s">
        <v>118</v>
      </c>
      <c r="C67" s="30" t="s">
        <v>120</v>
      </c>
      <c r="D67" s="30" t="s">
        <v>229</v>
      </c>
      <c r="E67" s="31" t="s">
        <v>230</v>
      </c>
      <c r="F67" s="32" t="s">
        <v>231</v>
      </c>
      <c r="G67" s="32" t="s">
        <v>266</v>
      </c>
      <c r="H67" s="146">
        <v>2005131</v>
      </c>
      <c r="I67" s="146">
        <v>1450505</v>
      </c>
      <c r="J67" s="129">
        <v>1450505</v>
      </c>
      <c r="K67" s="94">
        <v>6525.954219785137</v>
      </c>
      <c r="L67" s="141"/>
      <c r="M67" s="34">
        <v>24.915917262136588</v>
      </c>
      <c r="N67" s="35">
        <v>11</v>
      </c>
      <c r="O67" s="35">
        <v>5</v>
      </c>
      <c r="P67" s="104">
        <v>0</v>
      </c>
      <c r="Q67" s="37">
        <v>0</v>
      </c>
      <c r="R67" s="35"/>
      <c r="S67" s="38"/>
      <c r="T67" s="37"/>
      <c r="U67" s="35"/>
      <c r="V67" s="35"/>
      <c r="W67" s="34"/>
      <c r="X67" s="39"/>
      <c r="Y67" s="54"/>
      <c r="Z67" s="40"/>
      <c r="AA67" s="41">
        <v>0</v>
      </c>
      <c r="AB67" s="37"/>
      <c r="AC67" s="61">
        <v>16</v>
      </c>
      <c r="AD67" s="100">
        <v>40.915917262136588</v>
      </c>
      <c r="AE67" s="195"/>
      <c r="AF67" s="196"/>
      <c r="AG67" s="196"/>
      <c r="AH67" s="196"/>
      <c r="AI67" s="197"/>
      <c r="AJ67" s="113"/>
    </row>
    <row r="68" spans="1:36" ht="63.75" x14ac:dyDescent="0.25">
      <c r="A68" s="29" t="s">
        <v>246</v>
      </c>
      <c r="B68" s="30" t="s">
        <v>117</v>
      </c>
      <c r="C68" s="30" t="s">
        <v>121</v>
      </c>
      <c r="D68" s="30" t="s">
        <v>208</v>
      </c>
      <c r="E68" s="31" t="s">
        <v>206</v>
      </c>
      <c r="F68" s="32" t="s">
        <v>209</v>
      </c>
      <c r="G68" s="32" t="s">
        <v>256</v>
      </c>
      <c r="H68" s="146">
        <v>4262750</v>
      </c>
      <c r="I68" s="146">
        <v>2596940</v>
      </c>
      <c r="J68" s="129">
        <v>2596940</v>
      </c>
      <c r="K68" s="94">
        <v>6618.5780408728733</v>
      </c>
      <c r="L68" s="141"/>
      <c r="M68" s="34">
        <v>24.607059534096322</v>
      </c>
      <c r="N68" s="35">
        <v>15</v>
      </c>
      <c r="O68" s="35">
        <v>0</v>
      </c>
      <c r="P68" s="104">
        <v>0</v>
      </c>
      <c r="Q68" s="37">
        <v>0</v>
      </c>
      <c r="R68" s="35"/>
      <c r="S68" s="38"/>
      <c r="T68" s="37"/>
      <c r="U68" s="35"/>
      <c r="V68" s="35"/>
      <c r="W68" s="34"/>
      <c r="X68" s="39"/>
      <c r="Y68" s="54"/>
      <c r="Z68" s="40"/>
      <c r="AA68" s="41">
        <v>0</v>
      </c>
      <c r="AB68" s="37"/>
      <c r="AC68" s="61">
        <v>15</v>
      </c>
      <c r="AD68" s="100">
        <v>39.607059534096322</v>
      </c>
      <c r="AE68" s="195"/>
      <c r="AF68" s="196"/>
      <c r="AG68" s="196"/>
      <c r="AH68" s="196"/>
      <c r="AI68" s="197"/>
      <c r="AJ68" s="113"/>
    </row>
    <row r="69" spans="1:36" ht="25.5" x14ac:dyDescent="0.25">
      <c r="A69" s="29" t="s">
        <v>246</v>
      </c>
      <c r="B69" s="30" t="s">
        <v>105</v>
      </c>
      <c r="C69" s="30" t="s">
        <v>247</v>
      </c>
      <c r="D69" s="30" t="s">
        <v>183</v>
      </c>
      <c r="E69" s="31" t="s">
        <v>184</v>
      </c>
      <c r="F69" s="32" t="s">
        <v>185</v>
      </c>
      <c r="G69" s="32" t="s">
        <v>250</v>
      </c>
      <c r="H69" s="146">
        <v>3123000</v>
      </c>
      <c r="I69" s="146">
        <v>2188000</v>
      </c>
      <c r="J69" s="129"/>
      <c r="K69" s="94">
        <v>9259.808397084058</v>
      </c>
      <c r="L69" s="141"/>
      <c r="M69" s="34">
        <v>17.241925684103418</v>
      </c>
      <c r="N69" s="35">
        <v>15</v>
      </c>
      <c r="O69" s="35">
        <v>5</v>
      </c>
      <c r="P69" s="104">
        <v>5</v>
      </c>
      <c r="Q69" s="37">
        <v>0</v>
      </c>
      <c r="R69" s="35"/>
      <c r="S69" s="38"/>
      <c r="T69" s="37"/>
      <c r="U69" s="35"/>
      <c r="V69" s="35"/>
      <c r="W69" s="34"/>
      <c r="X69" s="39"/>
      <c r="Y69" s="55"/>
      <c r="Z69" s="40"/>
      <c r="AA69" s="41">
        <v>0</v>
      </c>
      <c r="AB69" s="37"/>
      <c r="AC69" s="61">
        <v>25</v>
      </c>
      <c r="AD69" s="100">
        <v>42.241925684103421</v>
      </c>
      <c r="AE69" s="195"/>
      <c r="AF69" s="196"/>
      <c r="AG69" s="196"/>
      <c r="AH69" s="196"/>
      <c r="AI69" s="197"/>
      <c r="AJ69" s="113"/>
    </row>
    <row r="70" spans="1:36" ht="25.5" x14ac:dyDescent="0.25">
      <c r="A70" s="29" t="s">
        <v>246</v>
      </c>
      <c r="B70" s="30" t="s">
        <v>110</v>
      </c>
      <c r="C70" s="30" t="s">
        <v>247</v>
      </c>
      <c r="D70" s="30" t="s">
        <v>203</v>
      </c>
      <c r="E70" s="31" t="s">
        <v>184</v>
      </c>
      <c r="F70" s="32" t="s">
        <v>204</v>
      </c>
      <c r="G70" s="32" t="s">
        <v>254</v>
      </c>
      <c r="H70" s="146">
        <v>1159000</v>
      </c>
      <c r="I70" s="146">
        <v>808000</v>
      </c>
      <c r="J70" s="129"/>
      <c r="K70" s="94">
        <v>13707.317296360683</v>
      </c>
      <c r="L70" s="141"/>
      <c r="M70" s="34">
        <v>9.4726289773490926</v>
      </c>
      <c r="N70" s="35">
        <v>4</v>
      </c>
      <c r="O70" s="35">
        <v>5</v>
      </c>
      <c r="P70" s="104">
        <v>0</v>
      </c>
      <c r="Q70" s="37">
        <v>0</v>
      </c>
      <c r="R70" s="35"/>
      <c r="S70" s="38"/>
      <c r="T70" s="37"/>
      <c r="U70" s="35"/>
      <c r="V70" s="35"/>
      <c r="W70" s="34"/>
      <c r="X70" s="39"/>
      <c r="Y70" s="55"/>
      <c r="Z70" s="40"/>
      <c r="AA70" s="41">
        <v>0</v>
      </c>
      <c r="AB70" s="37"/>
      <c r="AC70" s="61">
        <v>9</v>
      </c>
      <c r="AD70" s="100">
        <v>18.472628977349093</v>
      </c>
      <c r="AE70" s="195"/>
      <c r="AF70" s="196"/>
      <c r="AG70" s="196"/>
      <c r="AH70" s="196"/>
      <c r="AI70" s="197"/>
      <c r="AJ70" s="113"/>
    </row>
    <row r="71" spans="1:36" ht="38.25" x14ac:dyDescent="0.25">
      <c r="A71" s="29" t="s">
        <v>246</v>
      </c>
      <c r="B71" s="30" t="s">
        <v>119</v>
      </c>
      <c r="C71" s="30" t="s">
        <v>120</v>
      </c>
      <c r="D71" s="30" t="s">
        <v>235</v>
      </c>
      <c r="E71" s="31" t="s">
        <v>236</v>
      </c>
      <c r="F71" s="32" t="s">
        <v>237</v>
      </c>
      <c r="G71" s="32" t="s">
        <v>268</v>
      </c>
      <c r="H71" s="146">
        <v>6391615</v>
      </c>
      <c r="I71" s="146">
        <v>4833292</v>
      </c>
      <c r="J71" s="129"/>
      <c r="K71" s="94">
        <v>14172.794235793182</v>
      </c>
      <c r="L71" s="141"/>
      <c r="M71" s="34">
        <v>8.8970663139352713</v>
      </c>
      <c r="N71" s="35">
        <v>15</v>
      </c>
      <c r="O71" s="35">
        <v>5</v>
      </c>
      <c r="P71" s="104">
        <v>0</v>
      </c>
      <c r="Q71" s="37">
        <v>5</v>
      </c>
      <c r="R71" s="35"/>
      <c r="S71" s="38"/>
      <c r="T71" s="37"/>
      <c r="U71" s="35"/>
      <c r="V71" s="35"/>
      <c r="W71" s="34"/>
      <c r="X71" s="39"/>
      <c r="Y71" s="54"/>
      <c r="Z71" s="40"/>
      <c r="AA71" s="41">
        <v>0</v>
      </c>
      <c r="AB71" s="37"/>
      <c r="AC71" s="61">
        <v>25</v>
      </c>
      <c r="AD71" s="100">
        <v>33.897066313935269</v>
      </c>
      <c r="AE71" s="195"/>
      <c r="AF71" s="196"/>
      <c r="AG71" s="196"/>
      <c r="AH71" s="196"/>
      <c r="AI71" s="197"/>
      <c r="AJ71" s="113"/>
    </row>
    <row r="72" spans="1:36" ht="63.75" x14ac:dyDescent="0.25">
      <c r="A72" s="29" t="s">
        <v>246</v>
      </c>
      <c r="B72" s="30" t="s">
        <v>109</v>
      </c>
      <c r="C72" s="30" t="s">
        <v>121</v>
      </c>
      <c r="D72" s="30" t="s">
        <v>190</v>
      </c>
      <c r="E72" s="31" t="s">
        <v>191</v>
      </c>
      <c r="F72" s="32" t="s">
        <v>192</v>
      </c>
      <c r="G72" s="32" t="s">
        <v>318</v>
      </c>
      <c r="H72" s="146">
        <v>4416371</v>
      </c>
      <c r="I72" s="146">
        <v>3396920</v>
      </c>
      <c r="J72" s="129"/>
      <c r="K72" s="94">
        <v>17476.860638053113</v>
      </c>
      <c r="L72" s="141"/>
      <c r="M72" s="34">
        <v>5.7017281947309373</v>
      </c>
      <c r="N72" s="35">
        <v>6</v>
      </c>
      <c r="O72" s="35">
        <v>5</v>
      </c>
      <c r="P72" s="104">
        <v>5</v>
      </c>
      <c r="Q72" s="37">
        <v>5</v>
      </c>
      <c r="R72" s="35"/>
      <c r="S72" s="38"/>
      <c r="T72" s="37"/>
      <c r="U72" s="35"/>
      <c r="V72" s="35"/>
      <c r="W72" s="34"/>
      <c r="X72" s="39"/>
      <c r="Y72" s="55"/>
      <c r="Z72" s="40"/>
      <c r="AA72" s="41">
        <v>0</v>
      </c>
      <c r="AB72" s="37"/>
      <c r="AC72" s="61">
        <v>21</v>
      </c>
      <c r="AD72" s="100">
        <v>26.701728194730936</v>
      </c>
      <c r="AE72" s="195"/>
      <c r="AF72" s="196"/>
      <c r="AG72" s="196"/>
      <c r="AH72" s="196"/>
      <c r="AI72" s="197"/>
      <c r="AJ72" s="113"/>
    </row>
    <row r="73" spans="1:36" ht="51" x14ac:dyDescent="0.25">
      <c r="A73" s="29" t="s">
        <v>246</v>
      </c>
      <c r="B73" s="30" t="s">
        <v>119</v>
      </c>
      <c r="C73" s="30" t="s">
        <v>120</v>
      </c>
      <c r="D73" s="30" t="s">
        <v>240</v>
      </c>
      <c r="E73" s="31" t="s">
        <v>236</v>
      </c>
      <c r="F73" s="32" t="s">
        <v>241</v>
      </c>
      <c r="G73" s="32" t="s">
        <v>270</v>
      </c>
      <c r="H73" s="146">
        <v>677040</v>
      </c>
      <c r="I73" s="146">
        <v>501632</v>
      </c>
      <c r="J73" s="129"/>
      <c r="K73" s="94">
        <v>23439.537368145553</v>
      </c>
      <c r="L73" s="141"/>
      <c r="M73" s="34">
        <v>2.5543227056600957</v>
      </c>
      <c r="N73" s="35">
        <v>11</v>
      </c>
      <c r="O73" s="35">
        <v>5</v>
      </c>
      <c r="P73" s="104">
        <v>0</v>
      </c>
      <c r="Q73" s="37">
        <v>5</v>
      </c>
      <c r="R73" s="35"/>
      <c r="S73" s="38"/>
      <c r="T73" s="37"/>
      <c r="U73" s="35"/>
      <c r="V73" s="35"/>
      <c r="W73" s="34"/>
      <c r="X73" s="39"/>
      <c r="Y73" s="54"/>
      <c r="Z73" s="40"/>
      <c r="AA73" s="41">
        <v>0</v>
      </c>
      <c r="AB73" s="37"/>
      <c r="AC73" s="61">
        <v>21</v>
      </c>
      <c r="AD73" s="100">
        <v>23.554322705660095</v>
      </c>
      <c r="AE73" s="195"/>
      <c r="AF73" s="196"/>
      <c r="AG73" s="196"/>
      <c r="AH73" s="196"/>
      <c r="AI73" s="197"/>
      <c r="AJ73" s="113"/>
    </row>
    <row r="74" spans="1:36" ht="38.25" x14ac:dyDescent="0.25">
      <c r="A74" s="29" t="s">
        <v>246</v>
      </c>
      <c r="B74" s="30" t="s">
        <v>110</v>
      </c>
      <c r="C74" s="30" t="s">
        <v>121</v>
      </c>
      <c r="D74" s="30" t="s">
        <v>195</v>
      </c>
      <c r="E74" s="31" t="s">
        <v>196</v>
      </c>
      <c r="F74" s="32" t="s">
        <v>197</v>
      </c>
      <c r="G74" s="32" t="s">
        <v>251</v>
      </c>
      <c r="H74" s="146">
        <v>12581103</v>
      </c>
      <c r="I74" s="146">
        <v>8292283</v>
      </c>
      <c r="J74" s="129"/>
      <c r="K74" s="94">
        <v>29812.953054146401</v>
      </c>
      <c r="L74" s="141"/>
      <c r="M74" s="34">
        <v>1.0827363111995341</v>
      </c>
      <c r="N74" s="35">
        <v>2</v>
      </c>
      <c r="O74" s="35">
        <v>0</v>
      </c>
      <c r="P74" s="104">
        <v>5</v>
      </c>
      <c r="Q74" s="37">
        <v>0</v>
      </c>
      <c r="R74" s="35"/>
      <c r="S74" s="38"/>
      <c r="T74" s="37"/>
      <c r="U74" s="35"/>
      <c r="V74" s="35"/>
      <c r="W74" s="34"/>
      <c r="X74" s="39"/>
      <c r="Y74" s="55"/>
      <c r="Z74" s="40"/>
      <c r="AA74" s="41">
        <v>0</v>
      </c>
      <c r="AB74" s="37"/>
      <c r="AC74" s="61">
        <v>7</v>
      </c>
      <c r="AD74" s="100">
        <v>8.0827363111995343</v>
      </c>
      <c r="AE74" s="195"/>
      <c r="AF74" s="196"/>
      <c r="AG74" s="196"/>
      <c r="AH74" s="196"/>
      <c r="AI74" s="197"/>
      <c r="AJ74" s="113"/>
    </row>
    <row r="75" spans="1:36" ht="25.5" x14ac:dyDescent="0.25">
      <c r="A75" s="29" t="s">
        <v>246</v>
      </c>
      <c r="B75" s="30" t="s">
        <v>117</v>
      </c>
      <c r="C75" s="30" t="s">
        <v>121</v>
      </c>
      <c r="D75" s="30" t="s">
        <v>220</v>
      </c>
      <c r="E75" s="31" t="s">
        <v>206</v>
      </c>
      <c r="F75" s="32" t="s">
        <v>221</v>
      </c>
      <c r="G75" s="32" t="s">
        <v>262</v>
      </c>
      <c r="H75" s="146">
        <v>4688394</v>
      </c>
      <c r="I75" s="146">
        <v>2948800</v>
      </c>
      <c r="J75" s="129"/>
      <c r="K75" s="94">
        <v>52740.200485700494</v>
      </c>
      <c r="L75" s="141"/>
      <c r="M75" s="34">
        <v>4.9386562808078446E-2</v>
      </c>
      <c r="N75" s="35">
        <v>2</v>
      </c>
      <c r="O75" s="35">
        <v>0</v>
      </c>
      <c r="P75" s="104">
        <v>0</v>
      </c>
      <c r="Q75" s="37">
        <v>0</v>
      </c>
      <c r="R75" s="35"/>
      <c r="S75" s="38"/>
      <c r="T75" s="37"/>
      <c r="U75" s="35"/>
      <c r="V75" s="35"/>
      <c r="W75" s="34"/>
      <c r="X75" s="39"/>
      <c r="Y75" s="54"/>
      <c r="Z75" s="40"/>
      <c r="AA75" s="41">
        <v>0</v>
      </c>
      <c r="AB75" s="37"/>
      <c r="AC75" s="61">
        <v>2</v>
      </c>
      <c r="AD75" s="100">
        <v>2.0493865628080785</v>
      </c>
      <c r="AE75" s="195"/>
      <c r="AF75" s="196"/>
      <c r="AG75" s="196"/>
      <c r="AH75" s="196"/>
      <c r="AI75" s="197"/>
      <c r="AJ75" s="113"/>
    </row>
    <row r="76" spans="1:36" ht="25.5" x14ac:dyDescent="0.25">
      <c r="A76" s="29" t="s">
        <v>246</v>
      </c>
      <c r="B76" s="30" t="s">
        <v>109</v>
      </c>
      <c r="C76" s="30" t="s">
        <v>121</v>
      </c>
      <c r="D76" s="30" t="s">
        <v>193</v>
      </c>
      <c r="E76" s="31" t="s">
        <v>191</v>
      </c>
      <c r="F76" s="32" t="s">
        <v>194</v>
      </c>
      <c r="G76" s="32" t="s">
        <v>319</v>
      </c>
      <c r="H76" s="146">
        <v>5697367</v>
      </c>
      <c r="I76" s="146">
        <v>4205183</v>
      </c>
      <c r="J76" s="129"/>
      <c r="K76" s="94">
        <v>57999.251999871442</v>
      </c>
      <c r="L76" s="141"/>
      <c r="M76" s="34">
        <v>2.4323720265229883E-2</v>
      </c>
      <c r="N76" s="35">
        <v>8</v>
      </c>
      <c r="O76" s="35">
        <v>0</v>
      </c>
      <c r="P76" s="104">
        <v>5</v>
      </c>
      <c r="Q76" s="37">
        <v>0</v>
      </c>
      <c r="R76" s="35"/>
      <c r="S76" s="38"/>
      <c r="T76" s="37"/>
      <c r="U76" s="35"/>
      <c r="V76" s="35"/>
      <c r="W76" s="34"/>
      <c r="X76" s="39"/>
      <c r="Y76" s="54"/>
      <c r="Z76" s="40"/>
      <c r="AA76" s="41">
        <v>0</v>
      </c>
      <c r="AB76" s="37"/>
      <c r="AC76" s="61">
        <v>13</v>
      </c>
      <c r="AD76" s="100">
        <v>13.02432372026523</v>
      </c>
      <c r="AE76" s="195"/>
      <c r="AF76" s="196"/>
      <c r="AG76" s="196"/>
      <c r="AH76" s="196"/>
      <c r="AI76" s="197"/>
      <c r="AJ76" s="113"/>
    </row>
    <row r="77" spans="1:36" ht="51" x14ac:dyDescent="0.25">
      <c r="A77" s="29" t="s">
        <v>246</v>
      </c>
      <c r="B77" s="30" t="s">
        <v>119</v>
      </c>
      <c r="C77" s="30" t="s">
        <v>120</v>
      </c>
      <c r="D77" s="30" t="s">
        <v>232</v>
      </c>
      <c r="E77" s="31" t="s">
        <v>233</v>
      </c>
      <c r="F77" s="32" t="s">
        <v>234</v>
      </c>
      <c r="G77" s="32" t="s">
        <v>267</v>
      </c>
      <c r="H77" s="146">
        <v>724520</v>
      </c>
      <c r="I77" s="146">
        <v>36515</v>
      </c>
      <c r="J77" s="129"/>
      <c r="K77" s="94">
        <v>77874.13189229586</v>
      </c>
      <c r="L77" s="141"/>
      <c r="M77" s="34">
        <v>1.673538304450346E-3</v>
      </c>
      <c r="N77" s="35">
        <v>6</v>
      </c>
      <c r="O77" s="35">
        <v>5</v>
      </c>
      <c r="P77" s="104">
        <v>0</v>
      </c>
      <c r="Q77" s="37">
        <v>5</v>
      </c>
      <c r="R77" s="35"/>
      <c r="S77" s="38"/>
      <c r="T77" s="37"/>
      <c r="U77" s="35"/>
      <c r="V77" s="35"/>
      <c r="W77" s="34"/>
      <c r="X77" s="39"/>
      <c r="Y77" s="55"/>
      <c r="Z77" s="40"/>
      <c r="AA77" s="41">
        <v>0</v>
      </c>
      <c r="AB77" s="37"/>
      <c r="AC77" s="61">
        <v>16</v>
      </c>
      <c r="AD77" s="100">
        <v>16.001673538304452</v>
      </c>
      <c r="AE77" s="195"/>
      <c r="AF77" s="196"/>
      <c r="AG77" s="196"/>
      <c r="AH77" s="196"/>
      <c r="AI77" s="197"/>
      <c r="AJ77" s="113"/>
    </row>
    <row r="78" spans="1:36" ht="25.5" x14ac:dyDescent="0.25">
      <c r="A78" s="29" t="s">
        <v>246</v>
      </c>
      <c r="B78" s="30" t="s">
        <v>117</v>
      </c>
      <c r="C78" s="30" t="s">
        <v>247</v>
      </c>
      <c r="D78" s="30" t="s">
        <v>224</v>
      </c>
      <c r="E78" s="31" t="s">
        <v>184</v>
      </c>
      <c r="F78" s="32" t="s">
        <v>225</v>
      </c>
      <c r="G78" s="32" t="s">
        <v>264</v>
      </c>
      <c r="H78" s="146">
        <v>9084000</v>
      </c>
      <c r="I78" s="146">
        <v>6451000</v>
      </c>
      <c r="J78" s="129"/>
      <c r="K78" s="94">
        <v>79497.094687910052</v>
      </c>
      <c r="L78" s="141"/>
      <c r="M78" s="34">
        <v>1.344979604480562E-3</v>
      </c>
      <c r="N78" s="35">
        <v>13</v>
      </c>
      <c r="O78" s="35">
        <v>0</v>
      </c>
      <c r="P78" s="104">
        <v>0</v>
      </c>
      <c r="Q78" s="37">
        <v>0</v>
      </c>
      <c r="R78" s="35"/>
      <c r="S78" s="38"/>
      <c r="T78" s="37"/>
      <c r="U78" s="35"/>
      <c r="V78" s="35"/>
      <c r="W78" s="34"/>
      <c r="X78" s="39"/>
      <c r="Y78" s="55"/>
      <c r="Z78" s="40"/>
      <c r="AA78" s="41">
        <v>0</v>
      </c>
      <c r="AB78" s="37"/>
      <c r="AC78" s="61">
        <v>13</v>
      </c>
      <c r="AD78" s="100">
        <v>13.001344979604481</v>
      </c>
      <c r="AE78" s="195"/>
      <c r="AF78" s="196"/>
      <c r="AG78" s="196"/>
      <c r="AH78" s="196"/>
      <c r="AI78" s="197"/>
      <c r="AJ78" s="113"/>
    </row>
    <row r="79" spans="1:36" ht="38.25" x14ac:dyDescent="0.25">
      <c r="A79" s="29" t="s">
        <v>246</v>
      </c>
      <c r="B79" s="30" t="s">
        <v>110</v>
      </c>
      <c r="C79" s="30" t="s">
        <v>120</v>
      </c>
      <c r="D79" s="30" t="s">
        <v>198</v>
      </c>
      <c r="E79" s="31" t="s">
        <v>199</v>
      </c>
      <c r="F79" s="32" t="s">
        <v>200</v>
      </c>
      <c r="G79" s="32" t="s">
        <v>252</v>
      </c>
      <c r="H79" s="146">
        <v>6224207</v>
      </c>
      <c r="I79" s="146">
        <v>4491300</v>
      </c>
      <c r="J79" s="129"/>
      <c r="K79" s="94">
        <v>84984.901477729858</v>
      </c>
      <c r="L79" s="143"/>
      <c r="M79" s="34">
        <v>6.4232970567672471E-4</v>
      </c>
      <c r="N79" s="35">
        <v>2</v>
      </c>
      <c r="O79" s="35">
        <v>0</v>
      </c>
      <c r="P79" s="104">
        <v>5</v>
      </c>
      <c r="Q79" s="37">
        <v>0</v>
      </c>
      <c r="R79" s="35"/>
      <c r="S79" s="38"/>
      <c r="T79" s="37"/>
      <c r="U79" s="35"/>
      <c r="V79" s="35"/>
      <c r="W79" s="34"/>
      <c r="X79" s="35"/>
      <c r="Y79" s="54"/>
      <c r="Z79" s="37"/>
      <c r="AA79" s="42">
        <v>0</v>
      </c>
      <c r="AB79" s="37"/>
      <c r="AC79" s="61">
        <v>7</v>
      </c>
      <c r="AD79" s="100">
        <v>7.000642329705677</v>
      </c>
      <c r="AE79" s="195"/>
      <c r="AF79" s="196"/>
      <c r="AG79" s="196"/>
      <c r="AH79" s="196"/>
      <c r="AI79" s="197"/>
      <c r="AJ79" s="113"/>
    </row>
    <row r="80" spans="1:36" ht="25.5" x14ac:dyDescent="0.25">
      <c r="A80" s="29" t="s">
        <v>246</v>
      </c>
      <c r="B80" s="30" t="s">
        <v>117</v>
      </c>
      <c r="C80" s="51" t="s">
        <v>121</v>
      </c>
      <c r="D80" s="51" t="s">
        <v>214</v>
      </c>
      <c r="E80" s="32" t="s">
        <v>206</v>
      </c>
      <c r="F80" s="32" t="s">
        <v>215</v>
      </c>
      <c r="G80" s="32" t="s">
        <v>259</v>
      </c>
      <c r="H80" s="146">
        <v>3013162</v>
      </c>
      <c r="I80" s="146">
        <v>1832208</v>
      </c>
      <c r="J80" s="129"/>
      <c r="K80" s="94">
        <v>105566.7235745013</v>
      </c>
      <c r="L80" s="141"/>
      <c r="M80" s="34">
        <v>4.0180720747854498E-5</v>
      </c>
      <c r="N80" s="35">
        <v>4</v>
      </c>
      <c r="O80" s="35">
        <v>0</v>
      </c>
      <c r="P80" s="35">
        <v>0</v>
      </c>
      <c r="Q80" s="37">
        <v>0</v>
      </c>
      <c r="R80" s="35"/>
      <c r="S80" s="38"/>
      <c r="T80" s="37"/>
      <c r="U80" s="35"/>
      <c r="V80" s="35"/>
      <c r="W80" s="34"/>
      <c r="X80" s="39"/>
      <c r="Y80" s="134"/>
      <c r="Z80" s="52"/>
      <c r="AA80" s="53">
        <v>0</v>
      </c>
      <c r="AB80" s="37"/>
      <c r="AC80" s="61">
        <v>4</v>
      </c>
      <c r="AD80" s="100">
        <v>4.000040180720748</v>
      </c>
      <c r="AE80" s="195"/>
      <c r="AF80" s="196"/>
      <c r="AG80" s="196"/>
      <c r="AH80" s="196"/>
      <c r="AI80" s="197"/>
      <c r="AJ80" s="113"/>
    </row>
    <row r="81" spans="1:36" ht="38.25" x14ac:dyDescent="0.25">
      <c r="A81" s="29" t="s">
        <v>246</v>
      </c>
      <c r="B81" s="30" t="s">
        <v>105</v>
      </c>
      <c r="C81" s="30" t="s">
        <v>120</v>
      </c>
      <c r="D81" s="30" t="s">
        <v>181</v>
      </c>
      <c r="E81" s="31" t="s">
        <v>179</v>
      </c>
      <c r="F81" s="32" t="s">
        <v>182</v>
      </c>
      <c r="G81" s="32" t="s">
        <v>249</v>
      </c>
      <c r="H81" s="146">
        <v>3246456</v>
      </c>
      <c r="I81" s="146">
        <v>2485164</v>
      </c>
      <c r="J81" s="129"/>
      <c r="K81" s="94">
        <v>127819.91231717932</v>
      </c>
      <c r="L81" s="141"/>
      <c r="M81" s="34">
        <v>2.0069037821474275E-6</v>
      </c>
      <c r="N81" s="35">
        <v>2</v>
      </c>
      <c r="O81" s="35">
        <v>0</v>
      </c>
      <c r="P81" s="35">
        <v>0</v>
      </c>
      <c r="Q81" s="37">
        <v>5</v>
      </c>
      <c r="R81" s="35"/>
      <c r="S81" s="38"/>
      <c r="T81" s="37"/>
      <c r="U81" s="35"/>
      <c r="V81" s="35"/>
      <c r="W81" s="34"/>
      <c r="X81" s="39"/>
      <c r="Y81" s="54"/>
      <c r="Z81" s="40"/>
      <c r="AA81" s="41">
        <v>0</v>
      </c>
      <c r="AB81" s="37"/>
      <c r="AC81" s="61">
        <v>7</v>
      </c>
      <c r="AD81" s="100">
        <v>7.0000020069037818</v>
      </c>
      <c r="AE81" s="195"/>
      <c r="AF81" s="196"/>
      <c r="AG81" s="196"/>
      <c r="AH81" s="196"/>
      <c r="AI81" s="197"/>
      <c r="AJ81" s="113"/>
    </row>
    <row r="82" spans="1:36" ht="25.5" x14ac:dyDescent="0.25">
      <c r="A82" s="29" t="s">
        <v>246</v>
      </c>
      <c r="B82" s="30" t="s">
        <v>117</v>
      </c>
      <c r="C82" s="30" t="s">
        <v>121</v>
      </c>
      <c r="D82" s="30" t="s">
        <v>205</v>
      </c>
      <c r="E82" s="31" t="s">
        <v>206</v>
      </c>
      <c r="F82" s="32" t="s">
        <v>207</v>
      </c>
      <c r="G82" s="32" t="s">
        <v>255</v>
      </c>
      <c r="H82" s="146">
        <v>4627696</v>
      </c>
      <c r="I82" s="146">
        <v>3034457</v>
      </c>
      <c r="J82" s="129"/>
      <c r="K82" s="94">
        <v>156618.41720423877</v>
      </c>
      <c r="L82" s="141"/>
      <c r="M82" s="37">
        <v>4.1517253513705953E-8</v>
      </c>
      <c r="N82" s="35">
        <v>7</v>
      </c>
      <c r="O82" s="35">
        <v>0</v>
      </c>
      <c r="P82" s="35">
        <v>5</v>
      </c>
      <c r="Q82" s="37">
        <v>0</v>
      </c>
      <c r="R82" s="35"/>
      <c r="S82" s="38"/>
      <c r="T82" s="37"/>
      <c r="U82" s="35"/>
      <c r="V82" s="35"/>
      <c r="W82" s="34"/>
      <c r="X82" s="39"/>
      <c r="Y82" s="55"/>
      <c r="Z82" s="40"/>
      <c r="AA82" s="41">
        <v>0</v>
      </c>
      <c r="AB82" s="37"/>
      <c r="AC82" s="61">
        <v>12</v>
      </c>
      <c r="AD82" s="100">
        <v>12.000000041517254</v>
      </c>
      <c r="AE82" s="195"/>
      <c r="AF82" s="196"/>
      <c r="AG82" s="196"/>
      <c r="AH82" s="196"/>
      <c r="AI82" s="197"/>
      <c r="AJ82" s="113"/>
    </row>
    <row r="83" spans="1:36" ht="25.5" x14ac:dyDescent="0.25">
      <c r="A83" s="29" t="s">
        <v>246</v>
      </c>
      <c r="B83" s="30" t="s">
        <v>118</v>
      </c>
      <c r="C83" s="30" t="s">
        <v>120</v>
      </c>
      <c r="D83" s="30" t="s">
        <v>226</v>
      </c>
      <c r="E83" s="31" t="s">
        <v>227</v>
      </c>
      <c r="F83" s="32" t="s">
        <v>228</v>
      </c>
      <c r="G83" s="32" t="s">
        <v>265</v>
      </c>
      <c r="H83" s="146">
        <v>2987500</v>
      </c>
      <c r="I83" s="146">
        <v>1914000</v>
      </c>
      <c r="J83" s="129"/>
      <c r="K83" s="94">
        <v>170379.63204038347</v>
      </c>
      <c r="L83" s="141"/>
      <c r="M83" s="34">
        <v>6.507222589375022E-9</v>
      </c>
      <c r="N83" s="35">
        <v>7</v>
      </c>
      <c r="O83" s="35">
        <v>0</v>
      </c>
      <c r="P83" s="35">
        <v>5</v>
      </c>
      <c r="Q83" s="37">
        <v>0</v>
      </c>
      <c r="R83" s="35"/>
      <c r="S83" s="38"/>
      <c r="T83" s="37"/>
      <c r="U83" s="35"/>
      <c r="V83" s="35"/>
      <c r="W83" s="34"/>
      <c r="X83" s="39"/>
      <c r="Y83" s="55"/>
      <c r="Z83" s="40"/>
      <c r="AA83" s="41">
        <v>0</v>
      </c>
      <c r="AB83" s="37"/>
      <c r="AC83" s="61">
        <v>12</v>
      </c>
      <c r="AD83" s="100">
        <v>12.000000006507223</v>
      </c>
      <c r="AE83" s="195"/>
      <c r="AF83" s="196"/>
      <c r="AG83" s="196"/>
      <c r="AH83" s="196"/>
      <c r="AI83" s="197"/>
      <c r="AJ83" s="113"/>
    </row>
    <row r="84" spans="1:36" ht="25.5" x14ac:dyDescent="0.25">
      <c r="A84" s="29" t="s">
        <v>246</v>
      </c>
      <c r="B84" s="30" t="s">
        <v>117</v>
      </c>
      <c r="C84" s="30" t="s">
        <v>121</v>
      </c>
      <c r="D84" s="30" t="s">
        <v>216</v>
      </c>
      <c r="E84" s="31" t="s">
        <v>206</v>
      </c>
      <c r="F84" s="32" t="s">
        <v>217</v>
      </c>
      <c r="G84" s="32" t="s">
        <v>260</v>
      </c>
      <c r="H84" s="146">
        <v>5156784</v>
      </c>
      <c r="I84" s="146">
        <v>3460310</v>
      </c>
      <c r="J84" s="129"/>
      <c r="K84" s="94">
        <v>185744.32261466322</v>
      </c>
      <c r="L84" s="141"/>
      <c r="M84" s="34">
        <v>8.2183089445122563E-10</v>
      </c>
      <c r="N84" s="35">
        <v>11</v>
      </c>
      <c r="O84" s="35">
        <v>5</v>
      </c>
      <c r="P84" s="35">
        <v>5</v>
      </c>
      <c r="Q84" s="37">
        <v>5</v>
      </c>
      <c r="R84" s="35"/>
      <c r="S84" s="38"/>
      <c r="T84" s="34"/>
      <c r="U84" s="35"/>
      <c r="V84" s="35"/>
      <c r="W84" s="34"/>
      <c r="X84" s="39"/>
      <c r="Y84" s="55"/>
      <c r="Z84" s="40"/>
      <c r="AA84" s="41">
        <v>0</v>
      </c>
      <c r="AB84" s="37"/>
      <c r="AC84" s="61">
        <v>26</v>
      </c>
      <c r="AD84" s="100">
        <v>26.000000000821831</v>
      </c>
      <c r="AE84" s="195"/>
      <c r="AF84" s="196"/>
      <c r="AG84" s="196"/>
      <c r="AH84" s="196"/>
      <c r="AI84" s="197"/>
      <c r="AJ84" s="113"/>
    </row>
    <row r="85" spans="1:36" ht="25.5" x14ac:dyDescent="0.25">
      <c r="A85" s="29" t="s">
        <v>246</v>
      </c>
      <c r="B85" s="30" t="s">
        <v>117</v>
      </c>
      <c r="C85" s="30" t="s">
        <v>121</v>
      </c>
      <c r="D85" s="30" t="s">
        <v>222</v>
      </c>
      <c r="E85" s="31" t="s">
        <v>206</v>
      </c>
      <c r="F85" s="32" t="s">
        <v>223</v>
      </c>
      <c r="G85" s="32" t="s">
        <v>263</v>
      </c>
      <c r="H85" s="146">
        <v>4935394</v>
      </c>
      <c r="I85" s="146">
        <v>3124000</v>
      </c>
      <c r="J85" s="129"/>
      <c r="K85" s="94">
        <v>190220.21873349525</v>
      </c>
      <c r="L85" s="141"/>
      <c r="M85" s="34">
        <v>4.4978708180622882E-10</v>
      </c>
      <c r="N85" s="35">
        <v>2</v>
      </c>
      <c r="O85" s="35">
        <v>0</v>
      </c>
      <c r="P85" s="35">
        <v>0</v>
      </c>
      <c r="Q85" s="37">
        <v>0</v>
      </c>
      <c r="R85" s="35"/>
      <c r="S85" s="38"/>
      <c r="T85" s="34"/>
      <c r="U85" s="35"/>
      <c r="V85" s="35"/>
      <c r="W85" s="34"/>
      <c r="X85" s="39"/>
      <c r="Y85" s="55"/>
      <c r="Z85" s="40"/>
      <c r="AA85" s="41">
        <v>0</v>
      </c>
      <c r="AB85" s="37"/>
      <c r="AC85" s="61">
        <v>2</v>
      </c>
      <c r="AD85" s="100">
        <v>2.0000000004497869</v>
      </c>
      <c r="AE85" s="195"/>
      <c r="AF85" s="196"/>
      <c r="AG85" s="196"/>
      <c r="AH85" s="196"/>
      <c r="AI85" s="197"/>
      <c r="AJ85" s="113"/>
    </row>
    <row r="86" spans="1:36" ht="25.5" x14ac:dyDescent="0.25">
      <c r="A86" s="29" t="s">
        <v>246</v>
      </c>
      <c r="B86" s="30" t="s">
        <v>117</v>
      </c>
      <c r="C86" s="30" t="s">
        <v>121</v>
      </c>
      <c r="D86" s="30" t="s">
        <v>218</v>
      </c>
      <c r="E86" s="31" t="s">
        <v>206</v>
      </c>
      <c r="F86" s="32" t="s">
        <v>219</v>
      </c>
      <c r="G86" s="32" t="s">
        <v>261</v>
      </c>
      <c r="H86" s="146">
        <v>6889394</v>
      </c>
      <c r="I86" s="146">
        <v>4251200</v>
      </c>
      <c r="J86" s="129"/>
      <c r="K86" s="94">
        <v>231605.19809980781</v>
      </c>
      <c r="L86" s="141"/>
      <c r="M86" s="34">
        <v>1.7083682360502762E-12</v>
      </c>
      <c r="N86" s="35">
        <v>2</v>
      </c>
      <c r="O86" s="35">
        <v>0</v>
      </c>
      <c r="P86" s="35">
        <v>0</v>
      </c>
      <c r="Q86" s="37">
        <v>0</v>
      </c>
      <c r="R86" s="35"/>
      <c r="S86" s="38"/>
      <c r="T86" s="37"/>
      <c r="U86" s="35"/>
      <c r="V86" s="35"/>
      <c r="W86" s="34"/>
      <c r="X86" s="39"/>
      <c r="Y86" s="55"/>
      <c r="Z86" s="40"/>
      <c r="AA86" s="41">
        <v>0</v>
      </c>
      <c r="AB86" s="37"/>
      <c r="AC86" s="61">
        <v>2</v>
      </c>
      <c r="AD86" s="100">
        <v>2.0000000000017084</v>
      </c>
      <c r="AE86" s="195"/>
      <c r="AF86" s="196"/>
      <c r="AG86" s="196"/>
      <c r="AH86" s="196"/>
      <c r="AI86" s="197"/>
      <c r="AJ86" s="113"/>
    </row>
    <row r="87" spans="1:36" ht="38.25" x14ac:dyDescent="0.25">
      <c r="A87" s="29" t="s">
        <v>246</v>
      </c>
      <c r="B87" s="30" t="s">
        <v>105</v>
      </c>
      <c r="C87" s="30" t="s">
        <v>120</v>
      </c>
      <c r="D87" s="30" t="s">
        <v>178</v>
      </c>
      <c r="E87" s="31" t="s">
        <v>179</v>
      </c>
      <c r="F87" s="32" t="s">
        <v>180</v>
      </c>
      <c r="G87" s="32" t="s">
        <v>248</v>
      </c>
      <c r="H87" s="146">
        <v>5724753</v>
      </c>
      <c r="I87" s="146">
        <v>3875227</v>
      </c>
      <c r="J87" s="129"/>
      <c r="K87" s="94">
        <v>732629.48745213659</v>
      </c>
      <c r="L87" s="141"/>
      <c r="M87" s="34">
        <v>8.5089036289892094E-42</v>
      </c>
      <c r="N87" s="35">
        <v>2</v>
      </c>
      <c r="O87" s="35">
        <v>0</v>
      </c>
      <c r="P87" s="35">
        <v>0</v>
      </c>
      <c r="Q87" s="37">
        <v>0</v>
      </c>
      <c r="R87" s="35"/>
      <c r="S87" s="38"/>
      <c r="T87" s="37"/>
      <c r="U87" s="35"/>
      <c r="V87" s="35"/>
      <c r="W87" s="34"/>
      <c r="X87" s="39"/>
      <c r="Y87" s="54"/>
      <c r="Z87" s="40"/>
      <c r="AA87" s="41">
        <v>0</v>
      </c>
      <c r="AB87" s="37"/>
      <c r="AC87" s="61">
        <v>2</v>
      </c>
      <c r="AD87" s="100">
        <v>2</v>
      </c>
      <c r="AE87" s="195"/>
      <c r="AF87" s="196"/>
      <c r="AG87" s="196"/>
      <c r="AH87" s="196"/>
      <c r="AI87" s="197"/>
      <c r="AJ87" s="113"/>
    </row>
    <row r="88" spans="1:36" ht="51" x14ac:dyDescent="0.25">
      <c r="A88" s="29" t="s">
        <v>246</v>
      </c>
      <c r="B88" s="30" t="s">
        <v>119</v>
      </c>
      <c r="C88" s="30" t="s">
        <v>120</v>
      </c>
      <c r="D88" s="30" t="s">
        <v>242</v>
      </c>
      <c r="E88" s="31" t="s">
        <v>236</v>
      </c>
      <c r="F88" s="32" t="s">
        <v>243</v>
      </c>
      <c r="G88" s="32" t="s">
        <v>271</v>
      </c>
      <c r="H88" s="146">
        <v>1082560</v>
      </c>
      <c r="I88" s="146">
        <v>818048</v>
      </c>
      <c r="J88" s="129"/>
      <c r="K88" s="139" t="s">
        <v>273</v>
      </c>
      <c r="L88" s="33"/>
      <c r="M88" s="34">
        <v>0</v>
      </c>
      <c r="N88" s="35">
        <v>11</v>
      </c>
      <c r="O88" s="35">
        <v>5</v>
      </c>
      <c r="P88" s="35">
        <v>0</v>
      </c>
      <c r="Q88" s="37">
        <v>5</v>
      </c>
      <c r="R88" s="35"/>
      <c r="S88" s="38"/>
      <c r="T88" s="34"/>
      <c r="U88" s="35"/>
      <c r="V88" s="35"/>
      <c r="W88" s="34"/>
      <c r="X88" s="39"/>
      <c r="Y88" s="55"/>
      <c r="Z88" s="40"/>
      <c r="AA88" s="41">
        <v>0</v>
      </c>
      <c r="AB88" s="37"/>
      <c r="AC88" s="61">
        <v>21</v>
      </c>
      <c r="AD88" s="100">
        <v>0</v>
      </c>
      <c r="AE88" s="195"/>
      <c r="AF88" s="196"/>
      <c r="AG88" s="196"/>
      <c r="AH88" s="196"/>
      <c r="AI88" s="197"/>
      <c r="AJ88" s="113"/>
    </row>
    <row r="89" spans="1:36" ht="76.5" x14ac:dyDescent="0.25">
      <c r="A89" s="29" t="s">
        <v>246</v>
      </c>
      <c r="B89" s="30" t="s">
        <v>117</v>
      </c>
      <c r="C89" s="30" t="s">
        <v>121</v>
      </c>
      <c r="D89" s="30" t="s">
        <v>210</v>
      </c>
      <c r="E89" s="31" t="s">
        <v>206</v>
      </c>
      <c r="F89" s="32" t="s">
        <v>211</v>
      </c>
      <c r="G89" s="32" t="s">
        <v>257</v>
      </c>
      <c r="H89" s="146">
        <v>6088694</v>
      </c>
      <c r="I89" s="146">
        <v>3856872</v>
      </c>
      <c r="J89" s="129"/>
      <c r="K89" s="139" t="s">
        <v>273</v>
      </c>
      <c r="L89" s="33"/>
      <c r="M89" s="34">
        <v>0</v>
      </c>
      <c r="N89" s="35">
        <v>10</v>
      </c>
      <c r="O89" s="35">
        <v>0</v>
      </c>
      <c r="P89" s="35">
        <v>0</v>
      </c>
      <c r="Q89" s="45">
        <v>0</v>
      </c>
      <c r="R89" s="35"/>
      <c r="S89" s="46"/>
      <c r="T89" s="45"/>
      <c r="U89" s="44"/>
      <c r="V89" s="44"/>
      <c r="W89" s="47"/>
      <c r="X89" s="48"/>
      <c r="Y89" s="133"/>
      <c r="Z89" s="49"/>
      <c r="AA89" s="50">
        <v>0</v>
      </c>
      <c r="AB89" s="45"/>
      <c r="AC89" s="61">
        <v>10</v>
      </c>
      <c r="AD89" s="100">
        <v>0</v>
      </c>
      <c r="AE89" s="195"/>
      <c r="AF89" s="196"/>
      <c r="AG89" s="196"/>
      <c r="AH89" s="196"/>
      <c r="AI89" s="197"/>
      <c r="AJ89" s="113"/>
    </row>
    <row r="90" spans="1:36" ht="102" x14ac:dyDescent="0.25">
      <c r="A90" s="29" t="s">
        <v>246</v>
      </c>
      <c r="B90" s="30" t="s">
        <v>117</v>
      </c>
      <c r="C90" s="51" t="s">
        <v>121</v>
      </c>
      <c r="D90" s="51" t="s">
        <v>212</v>
      </c>
      <c r="E90" s="32" t="s">
        <v>206</v>
      </c>
      <c r="F90" s="32" t="s">
        <v>213</v>
      </c>
      <c r="G90" s="32" t="s">
        <v>258</v>
      </c>
      <c r="H90" s="146">
        <v>6956644</v>
      </c>
      <c r="I90" s="146">
        <v>4291648</v>
      </c>
      <c r="J90" s="129"/>
      <c r="K90" s="139" t="s">
        <v>273</v>
      </c>
      <c r="L90" s="33"/>
      <c r="M90" s="34">
        <v>0</v>
      </c>
      <c r="N90" s="35">
        <v>10</v>
      </c>
      <c r="O90" s="35">
        <v>0</v>
      </c>
      <c r="P90" s="35">
        <v>0</v>
      </c>
      <c r="Q90" s="37">
        <v>0</v>
      </c>
      <c r="R90" s="35"/>
      <c r="S90" s="38"/>
      <c r="T90" s="37"/>
      <c r="U90" s="35"/>
      <c r="V90" s="35"/>
      <c r="W90" s="34"/>
      <c r="X90" s="39"/>
      <c r="Y90" s="134"/>
      <c r="Z90" s="52"/>
      <c r="AA90" s="53">
        <v>0</v>
      </c>
      <c r="AB90" s="37"/>
      <c r="AC90" s="61">
        <v>10</v>
      </c>
      <c r="AD90" s="100">
        <v>0</v>
      </c>
      <c r="AE90" s="195"/>
      <c r="AF90" s="196"/>
      <c r="AG90" s="196"/>
      <c r="AH90" s="196"/>
      <c r="AI90" s="197"/>
      <c r="AJ90" s="113"/>
    </row>
    <row r="91" spans="1:36" ht="25.5" x14ac:dyDescent="0.25">
      <c r="A91" s="29" t="s">
        <v>175</v>
      </c>
      <c r="B91" s="30" t="s">
        <v>103</v>
      </c>
      <c r="C91" s="30" t="s">
        <v>103</v>
      </c>
      <c r="D91" s="108" t="s">
        <v>275</v>
      </c>
      <c r="E91" s="108" t="s">
        <v>35</v>
      </c>
      <c r="F91" s="108" t="s">
        <v>276</v>
      </c>
      <c r="G91" s="32" t="s">
        <v>281</v>
      </c>
      <c r="H91" s="146">
        <v>14330000</v>
      </c>
      <c r="I91" s="146">
        <v>11464000</v>
      </c>
      <c r="J91" s="129"/>
      <c r="K91" s="94">
        <v>820.82370360886728</v>
      </c>
      <c r="L91" s="141"/>
      <c r="M91" s="34">
        <v>80.581647037443091</v>
      </c>
      <c r="N91" s="35"/>
      <c r="O91" s="35"/>
      <c r="P91" s="36"/>
      <c r="Q91" s="37"/>
      <c r="R91" s="35"/>
      <c r="S91" s="38"/>
      <c r="T91" s="37"/>
      <c r="U91" s="35"/>
      <c r="V91" s="35"/>
      <c r="W91" s="34"/>
      <c r="X91" s="39"/>
      <c r="Y91" s="55"/>
      <c r="Z91" s="40"/>
      <c r="AA91" s="41"/>
      <c r="AB91" s="37"/>
      <c r="AC91" s="61">
        <v>0</v>
      </c>
      <c r="AD91" s="100">
        <v>80.581647037443091</v>
      </c>
      <c r="AE91" s="195"/>
      <c r="AF91" s="196"/>
      <c r="AG91" s="196"/>
      <c r="AH91" s="196"/>
      <c r="AI91" s="197"/>
      <c r="AJ91" s="113"/>
    </row>
    <row r="92" spans="1:36" ht="38.25" x14ac:dyDescent="0.25">
      <c r="A92" s="29" t="s">
        <v>175</v>
      </c>
      <c r="B92" s="30" t="s">
        <v>105</v>
      </c>
      <c r="C92" s="30" t="s">
        <v>247</v>
      </c>
      <c r="D92" s="108" t="s">
        <v>277</v>
      </c>
      <c r="E92" s="108" t="s">
        <v>184</v>
      </c>
      <c r="F92" s="108" t="s">
        <v>278</v>
      </c>
      <c r="G92" s="105" t="s">
        <v>316</v>
      </c>
      <c r="H92" s="146">
        <v>7982000</v>
      </c>
      <c r="I92" s="146">
        <v>6386000</v>
      </c>
      <c r="J92" s="129">
        <v>6386000</v>
      </c>
      <c r="K92" s="94">
        <v>2906.8266537933691</v>
      </c>
      <c r="L92" s="141"/>
      <c r="M92" s="34">
        <v>60.846415477218422</v>
      </c>
      <c r="N92" s="35"/>
      <c r="O92" s="35"/>
      <c r="P92" s="36"/>
      <c r="Q92" s="37"/>
      <c r="R92" s="35"/>
      <c r="S92" s="38"/>
      <c r="T92" s="37"/>
      <c r="U92" s="35"/>
      <c r="V92" s="35"/>
      <c r="W92" s="34"/>
      <c r="X92" s="39"/>
      <c r="Y92" s="55"/>
      <c r="Z92" s="40"/>
      <c r="AA92" s="41"/>
      <c r="AB92" s="37"/>
      <c r="AC92" s="61">
        <v>0</v>
      </c>
      <c r="AD92" s="100">
        <v>60.846415477218422</v>
      </c>
      <c r="AE92" s="195"/>
      <c r="AF92" s="196"/>
      <c r="AG92" s="196"/>
      <c r="AH92" s="196"/>
      <c r="AI92" s="197"/>
      <c r="AJ92" s="113"/>
    </row>
    <row r="93" spans="1:36" ht="89.25" x14ac:dyDescent="0.25">
      <c r="A93" s="29" t="s">
        <v>175</v>
      </c>
      <c r="B93" s="30" t="s">
        <v>117</v>
      </c>
      <c r="C93" s="30" t="s">
        <v>121</v>
      </c>
      <c r="D93" s="108" t="s">
        <v>279</v>
      </c>
      <c r="E93" s="108" t="s">
        <v>206</v>
      </c>
      <c r="F93" s="108" t="s">
        <v>280</v>
      </c>
      <c r="G93" s="32" t="s">
        <v>282</v>
      </c>
      <c r="H93" s="146">
        <v>258000</v>
      </c>
      <c r="I93" s="146">
        <v>206400</v>
      </c>
      <c r="J93" s="129"/>
      <c r="K93" s="94">
        <v>5889.4168110269275</v>
      </c>
      <c r="L93" s="141"/>
      <c r="M93" s="34">
        <v>40.718935281420279</v>
      </c>
      <c r="N93" s="35"/>
      <c r="O93" s="35"/>
      <c r="P93" s="36"/>
      <c r="Q93" s="37"/>
      <c r="R93" s="35"/>
      <c r="S93" s="38"/>
      <c r="T93" s="37"/>
      <c r="U93" s="35"/>
      <c r="V93" s="35"/>
      <c r="W93" s="34"/>
      <c r="X93" s="39"/>
      <c r="Y93" s="55"/>
      <c r="Z93" s="40"/>
      <c r="AA93" s="41"/>
      <c r="AB93" s="37"/>
      <c r="AC93" s="61">
        <v>0</v>
      </c>
      <c r="AD93" s="100">
        <v>40.718935281420279</v>
      </c>
      <c r="AE93" s="195"/>
      <c r="AF93" s="196"/>
      <c r="AG93" s="196"/>
      <c r="AH93" s="196"/>
      <c r="AI93" s="197"/>
      <c r="AJ93" s="113"/>
    </row>
    <row r="94" spans="1:36" ht="38.25" x14ac:dyDescent="0.25">
      <c r="A94" s="29" t="s">
        <v>175</v>
      </c>
      <c r="B94" s="30" t="s">
        <v>110</v>
      </c>
      <c r="C94" s="30" t="s">
        <v>120</v>
      </c>
      <c r="D94" s="30" t="s">
        <v>172</v>
      </c>
      <c r="E94" s="31" t="s">
        <v>173</v>
      </c>
      <c r="F94" s="32" t="s">
        <v>174</v>
      </c>
      <c r="G94" s="32" t="s">
        <v>176</v>
      </c>
      <c r="H94" s="146">
        <v>194400</v>
      </c>
      <c r="I94" s="146">
        <v>155520</v>
      </c>
      <c r="J94" s="129"/>
      <c r="K94" s="94">
        <v>23711.116591466267</v>
      </c>
      <c r="L94" s="141"/>
      <c r="M94" s="34">
        <v>3.6938865103101906</v>
      </c>
      <c r="N94" s="35"/>
      <c r="O94" s="35"/>
      <c r="P94" s="36"/>
      <c r="Q94" s="37"/>
      <c r="R94" s="35"/>
      <c r="S94" s="38"/>
      <c r="T94" s="37"/>
      <c r="U94" s="35"/>
      <c r="V94" s="35"/>
      <c r="W94" s="34"/>
      <c r="X94" s="39"/>
      <c r="Y94" s="55"/>
      <c r="Z94" s="40"/>
      <c r="AA94" s="41"/>
      <c r="AB94" s="37"/>
      <c r="AC94" s="61">
        <v>0</v>
      </c>
      <c r="AD94" s="100">
        <v>3.6938865103101906</v>
      </c>
      <c r="AE94" s="195"/>
      <c r="AF94" s="196"/>
      <c r="AG94" s="196"/>
      <c r="AH94" s="196"/>
      <c r="AI94" s="197"/>
      <c r="AJ94" s="113"/>
    </row>
    <row r="95" spans="1:36" ht="25.5" x14ac:dyDescent="0.25">
      <c r="A95" s="29" t="s">
        <v>175</v>
      </c>
      <c r="B95" s="30" t="s">
        <v>103</v>
      </c>
      <c r="C95" s="30" t="s">
        <v>103</v>
      </c>
      <c r="D95" s="30" t="s">
        <v>170</v>
      </c>
      <c r="E95" s="31" t="s">
        <v>35</v>
      </c>
      <c r="F95" s="32" t="s">
        <v>171</v>
      </c>
      <c r="G95" s="32" t="s">
        <v>177</v>
      </c>
      <c r="H95" s="146">
        <v>20460000</v>
      </c>
      <c r="I95" s="146">
        <v>16368000</v>
      </c>
      <c r="J95" s="129"/>
      <c r="K95" s="94">
        <v>31600.1845731342</v>
      </c>
      <c r="L95" s="141"/>
      <c r="M95" s="34">
        <v>1.2766934991631085</v>
      </c>
      <c r="N95" s="35"/>
      <c r="O95" s="35"/>
      <c r="P95" s="36"/>
      <c r="Q95" s="37"/>
      <c r="R95" s="35"/>
      <c r="S95" s="38"/>
      <c r="T95" s="37"/>
      <c r="U95" s="35"/>
      <c r="V95" s="35"/>
      <c r="W95" s="34"/>
      <c r="X95" s="35"/>
      <c r="Y95" s="54"/>
      <c r="Z95" s="37"/>
      <c r="AA95" s="42"/>
      <c r="AB95" s="37"/>
      <c r="AC95" s="61">
        <v>0</v>
      </c>
      <c r="AD95" s="100">
        <v>1.2766934991631085</v>
      </c>
      <c r="AE95" s="195"/>
      <c r="AF95" s="196"/>
      <c r="AG95" s="196"/>
      <c r="AH95" s="196"/>
      <c r="AI95" s="197"/>
      <c r="AJ95" s="113"/>
    </row>
    <row r="96" spans="1:36" ht="76.5" x14ac:dyDescent="0.25">
      <c r="A96" s="29" t="s">
        <v>310</v>
      </c>
      <c r="B96" s="30" t="s">
        <v>109</v>
      </c>
      <c r="C96" s="30" t="s">
        <v>121</v>
      </c>
      <c r="D96" s="30" t="s">
        <v>304</v>
      </c>
      <c r="E96" s="31" t="s">
        <v>191</v>
      </c>
      <c r="F96" s="32" t="s">
        <v>305</v>
      </c>
      <c r="G96" s="32" t="s">
        <v>312</v>
      </c>
      <c r="H96" s="146">
        <v>3128820</v>
      </c>
      <c r="I96" s="146">
        <v>2503056</v>
      </c>
      <c r="J96" s="129">
        <v>2503056</v>
      </c>
      <c r="K96" s="94">
        <v>272.15758036834552</v>
      </c>
      <c r="L96" s="141"/>
      <c r="M96" s="34">
        <v>57.8407545832236</v>
      </c>
      <c r="N96" s="35">
        <v>10</v>
      </c>
      <c r="O96" s="35">
        <v>5</v>
      </c>
      <c r="P96" s="35">
        <v>0</v>
      </c>
      <c r="Q96" s="37">
        <v>5</v>
      </c>
      <c r="R96" s="35"/>
      <c r="S96" s="38"/>
      <c r="T96" s="37"/>
      <c r="U96" s="35"/>
      <c r="V96" s="35"/>
      <c r="W96" s="34"/>
      <c r="X96" s="39"/>
      <c r="Y96" s="54"/>
      <c r="Z96" s="40"/>
      <c r="AA96" s="41">
        <v>0</v>
      </c>
      <c r="AB96" s="37"/>
      <c r="AC96" s="61">
        <v>20</v>
      </c>
      <c r="AD96" s="100">
        <v>77.8407545832236</v>
      </c>
      <c r="AE96" s="195"/>
      <c r="AF96" s="196"/>
      <c r="AG96" s="196"/>
      <c r="AH96" s="196"/>
      <c r="AI96" s="197"/>
      <c r="AJ96" s="113"/>
    </row>
    <row r="97" spans="1:36" ht="76.5" x14ac:dyDescent="0.25">
      <c r="A97" s="29" t="s">
        <v>310</v>
      </c>
      <c r="B97" s="30" t="s">
        <v>109</v>
      </c>
      <c r="C97" s="30" t="s">
        <v>121</v>
      </c>
      <c r="D97" s="51" t="s">
        <v>306</v>
      </c>
      <c r="E97" s="31" t="s">
        <v>191</v>
      </c>
      <c r="F97" s="32" t="s">
        <v>307</v>
      </c>
      <c r="G97" s="32" t="s">
        <v>313</v>
      </c>
      <c r="H97" s="146">
        <v>1315429</v>
      </c>
      <c r="I97" s="146">
        <v>1052343</v>
      </c>
      <c r="J97" s="129">
        <v>1052343</v>
      </c>
      <c r="K97" s="94">
        <v>706.40453368360897</v>
      </c>
      <c r="L97" s="141"/>
      <c r="M97" s="34">
        <v>54.555275715243546</v>
      </c>
      <c r="N97" s="35">
        <v>11</v>
      </c>
      <c r="O97" s="35">
        <v>0</v>
      </c>
      <c r="P97" s="35">
        <v>0</v>
      </c>
      <c r="Q97" s="37">
        <v>5</v>
      </c>
      <c r="R97" s="35"/>
      <c r="S97" s="38"/>
      <c r="T97" s="37"/>
      <c r="U97" s="35"/>
      <c r="V97" s="35"/>
      <c r="W97" s="34"/>
      <c r="X97" s="39"/>
      <c r="Y97" s="55"/>
      <c r="Z97" s="40"/>
      <c r="AA97" s="41">
        <v>0</v>
      </c>
      <c r="AB97" s="37"/>
      <c r="AC97" s="61">
        <v>16</v>
      </c>
      <c r="AD97" s="100">
        <v>70.555275715243539</v>
      </c>
      <c r="AE97" s="195"/>
      <c r="AF97" s="196"/>
      <c r="AG97" s="196"/>
      <c r="AH97" s="196"/>
      <c r="AI97" s="197"/>
      <c r="AJ97" s="113"/>
    </row>
    <row r="98" spans="1:36" ht="38.25" x14ac:dyDescent="0.25">
      <c r="A98" s="29" t="s">
        <v>310</v>
      </c>
      <c r="B98" s="30" t="s">
        <v>119</v>
      </c>
      <c r="C98" s="30" t="s">
        <v>120</v>
      </c>
      <c r="D98" s="30" t="s">
        <v>308</v>
      </c>
      <c r="E98" s="32" t="s">
        <v>236</v>
      </c>
      <c r="F98" s="32" t="s">
        <v>309</v>
      </c>
      <c r="G98" s="32" t="s">
        <v>314</v>
      </c>
      <c r="H98" s="146">
        <v>1200000</v>
      </c>
      <c r="I98" s="146">
        <v>904800</v>
      </c>
      <c r="J98" s="129">
        <v>904800</v>
      </c>
      <c r="K98" s="94">
        <v>777.68667700162086</v>
      </c>
      <c r="L98" s="141"/>
      <c r="M98" s="34">
        <v>54.034081788797209</v>
      </c>
      <c r="N98" s="35">
        <v>10</v>
      </c>
      <c r="O98" s="35">
        <v>0</v>
      </c>
      <c r="P98" s="35">
        <v>5</v>
      </c>
      <c r="Q98" s="37">
        <v>0</v>
      </c>
      <c r="R98" s="35"/>
      <c r="S98" s="38"/>
      <c r="T98" s="37"/>
      <c r="U98" s="35"/>
      <c r="V98" s="35"/>
      <c r="W98" s="34"/>
      <c r="X98" s="39"/>
      <c r="Y98" s="54"/>
      <c r="Z98" s="40"/>
      <c r="AA98" s="41">
        <v>0</v>
      </c>
      <c r="AB98" s="37"/>
      <c r="AC98" s="61">
        <v>15</v>
      </c>
      <c r="AD98" s="100">
        <v>69.034081788797209</v>
      </c>
      <c r="AE98" s="195"/>
      <c r="AF98" s="196"/>
      <c r="AG98" s="196"/>
      <c r="AH98" s="196"/>
      <c r="AI98" s="197"/>
      <c r="AJ98" s="113"/>
    </row>
    <row r="99" spans="1:36" ht="25.5" x14ac:dyDescent="0.25">
      <c r="A99" s="29" t="s">
        <v>310</v>
      </c>
      <c r="B99" s="30" t="s">
        <v>104</v>
      </c>
      <c r="C99" s="30" t="s">
        <v>120</v>
      </c>
      <c r="D99" s="30" t="s">
        <v>301</v>
      </c>
      <c r="E99" s="31" t="s">
        <v>302</v>
      </c>
      <c r="F99" s="32" t="s">
        <v>303</v>
      </c>
      <c r="G99" s="32" t="s">
        <v>311</v>
      </c>
      <c r="H99" s="146">
        <v>1152000</v>
      </c>
      <c r="I99" s="146">
        <v>838000</v>
      </c>
      <c r="J99" s="129"/>
      <c r="K99" s="94">
        <v>6702.2757396087163</v>
      </c>
      <c r="L99" s="141"/>
      <c r="M99" s="34">
        <v>24.331260561114139</v>
      </c>
      <c r="N99" s="35">
        <v>8</v>
      </c>
      <c r="O99" s="35">
        <v>0</v>
      </c>
      <c r="P99" s="35">
        <v>5</v>
      </c>
      <c r="Q99" s="37">
        <v>0</v>
      </c>
      <c r="R99" s="35"/>
      <c r="S99" s="38"/>
      <c r="T99" s="37"/>
      <c r="U99" s="35"/>
      <c r="V99" s="35"/>
      <c r="W99" s="34"/>
      <c r="X99" s="39"/>
      <c r="Y99" s="54"/>
      <c r="Z99" s="40"/>
      <c r="AA99" s="41">
        <v>0</v>
      </c>
      <c r="AB99" s="37"/>
      <c r="AC99" s="61">
        <v>13</v>
      </c>
      <c r="AD99" s="100">
        <v>37.331260561114135</v>
      </c>
      <c r="AE99" s="195"/>
      <c r="AF99" s="196"/>
      <c r="AG99" s="196"/>
      <c r="AH99" s="196"/>
      <c r="AI99" s="197"/>
      <c r="AJ99" s="113"/>
    </row>
    <row r="100" spans="1:36" ht="38.25" x14ac:dyDescent="0.25">
      <c r="A100" s="29" t="s">
        <v>397</v>
      </c>
      <c r="B100" s="30" t="s">
        <v>103</v>
      </c>
      <c r="C100" s="30" t="s">
        <v>343</v>
      </c>
      <c r="D100" s="30" t="s">
        <v>412</v>
      </c>
      <c r="E100" s="32" t="s">
        <v>343</v>
      </c>
      <c r="F100" s="32" t="s">
        <v>413</v>
      </c>
      <c r="G100" s="32" t="s">
        <v>431</v>
      </c>
      <c r="H100" s="146">
        <v>16222360</v>
      </c>
      <c r="I100" s="146">
        <v>12977088</v>
      </c>
      <c r="J100" s="128"/>
      <c r="K100" s="94">
        <v>2644.0314095836743</v>
      </c>
      <c r="L100" s="141"/>
      <c r="M100" s="34">
        <v>42.025556976280384</v>
      </c>
      <c r="N100" s="35"/>
      <c r="O100" s="35"/>
      <c r="P100" s="36"/>
      <c r="Q100" s="37"/>
      <c r="R100" s="35">
        <v>9</v>
      </c>
      <c r="S100" s="38">
        <v>14.3</v>
      </c>
      <c r="T100" s="37">
        <v>0</v>
      </c>
      <c r="U100" s="35"/>
      <c r="V100" s="35"/>
      <c r="W100" s="34"/>
      <c r="X100" s="39"/>
      <c r="Y100" s="54"/>
      <c r="Z100" s="40"/>
      <c r="AA100" s="41"/>
      <c r="AB100" s="34">
        <v>9</v>
      </c>
      <c r="AC100" s="61">
        <v>32.299999999999997</v>
      </c>
      <c r="AD100" s="100">
        <v>74.325556976280382</v>
      </c>
      <c r="AE100" s="195"/>
      <c r="AF100" s="196"/>
      <c r="AG100" s="196"/>
      <c r="AH100" s="196"/>
      <c r="AI100" s="197"/>
      <c r="AJ100" s="113"/>
    </row>
    <row r="101" spans="1:36" ht="63.75" x14ac:dyDescent="0.25">
      <c r="A101" s="29" t="s">
        <v>397</v>
      </c>
      <c r="B101" s="30" t="s">
        <v>109</v>
      </c>
      <c r="C101" s="30" t="s">
        <v>120</v>
      </c>
      <c r="D101" s="30" t="s">
        <v>404</v>
      </c>
      <c r="E101" s="31" t="s">
        <v>405</v>
      </c>
      <c r="F101" s="32" t="s">
        <v>406</v>
      </c>
      <c r="G101" s="32" t="s">
        <v>417</v>
      </c>
      <c r="H101" s="146">
        <v>17903000</v>
      </c>
      <c r="I101" s="146">
        <v>14322400</v>
      </c>
      <c r="J101" s="129">
        <v>10000000</v>
      </c>
      <c r="K101" s="94">
        <v>4288.8142546945592</v>
      </c>
      <c r="L101" s="141"/>
      <c r="M101" s="34">
        <v>33.675756516441297</v>
      </c>
      <c r="N101" s="35"/>
      <c r="O101" s="35"/>
      <c r="P101" s="36"/>
      <c r="Q101" s="37"/>
      <c r="R101" s="35">
        <v>3</v>
      </c>
      <c r="S101" s="38">
        <v>5</v>
      </c>
      <c r="T101" s="37">
        <v>0</v>
      </c>
      <c r="U101" s="35"/>
      <c r="V101" s="35"/>
      <c r="W101" s="34"/>
      <c r="X101" s="39"/>
      <c r="Y101" s="55"/>
      <c r="Z101" s="40"/>
      <c r="AA101" s="41"/>
      <c r="AB101" s="34">
        <v>9.5</v>
      </c>
      <c r="AC101" s="61">
        <v>17.5</v>
      </c>
      <c r="AD101" s="100">
        <v>51.175756516441297</v>
      </c>
      <c r="AE101" s="195"/>
      <c r="AF101" s="196"/>
      <c r="AG101" s="196"/>
      <c r="AH101" s="196"/>
      <c r="AI101" s="197"/>
      <c r="AJ101" s="113"/>
    </row>
    <row r="102" spans="1:36" ht="51" x14ac:dyDescent="0.25">
      <c r="A102" s="29" t="s">
        <v>397</v>
      </c>
      <c r="B102" s="30" t="s">
        <v>294</v>
      </c>
      <c r="C102" s="30" t="s">
        <v>408</v>
      </c>
      <c r="D102" s="30" t="s">
        <v>407</v>
      </c>
      <c r="E102" s="31" t="s">
        <v>408</v>
      </c>
      <c r="F102" s="32" t="s">
        <v>409</v>
      </c>
      <c r="G102" s="32" t="s">
        <v>418</v>
      </c>
      <c r="H102" s="146">
        <v>23898336</v>
      </c>
      <c r="I102" s="146">
        <v>10040512</v>
      </c>
      <c r="J102" s="128">
        <v>10040512</v>
      </c>
      <c r="K102" s="94">
        <v>5965.1966125645613</v>
      </c>
      <c r="L102" s="141"/>
      <c r="M102" s="34">
        <v>26.87033785437292</v>
      </c>
      <c r="N102" s="35"/>
      <c r="O102" s="35"/>
      <c r="P102" s="36"/>
      <c r="Q102" s="37"/>
      <c r="R102" s="35">
        <v>12</v>
      </c>
      <c r="S102" s="38">
        <v>12.5</v>
      </c>
      <c r="T102" s="37">
        <v>0</v>
      </c>
      <c r="U102" s="35"/>
      <c r="V102" s="35"/>
      <c r="W102" s="34"/>
      <c r="X102" s="39"/>
      <c r="Y102" s="55"/>
      <c r="Z102" s="40"/>
      <c r="AA102" s="41"/>
      <c r="AB102" s="34">
        <v>8.5</v>
      </c>
      <c r="AC102" s="61">
        <v>33</v>
      </c>
      <c r="AD102" s="100">
        <v>59.87033785437292</v>
      </c>
      <c r="AE102" s="195"/>
      <c r="AF102" s="196"/>
      <c r="AG102" s="196"/>
      <c r="AH102" s="196"/>
      <c r="AI102" s="197"/>
      <c r="AJ102" s="113"/>
    </row>
    <row r="103" spans="1:36" ht="25.5" x14ac:dyDescent="0.25">
      <c r="A103" s="29" t="s">
        <v>397</v>
      </c>
      <c r="B103" s="30" t="s">
        <v>103</v>
      </c>
      <c r="C103" s="30" t="s">
        <v>103</v>
      </c>
      <c r="D103" s="30" t="s">
        <v>398</v>
      </c>
      <c r="E103" s="31" t="s">
        <v>35</v>
      </c>
      <c r="F103" s="32" t="s">
        <v>399</v>
      </c>
      <c r="G103" s="32" t="s">
        <v>414</v>
      </c>
      <c r="H103" s="146">
        <v>119360000</v>
      </c>
      <c r="I103" s="146">
        <v>113860000</v>
      </c>
      <c r="J103" s="128">
        <v>56930000</v>
      </c>
      <c r="K103" s="94">
        <v>7782.3274346962771</v>
      </c>
      <c r="L103" s="141"/>
      <c r="M103" s="34">
        <v>21.037645588399428</v>
      </c>
      <c r="N103" s="35"/>
      <c r="O103" s="35"/>
      <c r="P103" s="36"/>
      <c r="Q103" s="37"/>
      <c r="R103" s="35">
        <v>9</v>
      </c>
      <c r="S103" s="38">
        <v>0</v>
      </c>
      <c r="T103" s="37">
        <v>15</v>
      </c>
      <c r="U103" s="35"/>
      <c r="V103" s="35"/>
      <c r="W103" s="34"/>
      <c r="X103" s="39"/>
      <c r="Y103" s="55"/>
      <c r="Z103" s="40"/>
      <c r="AA103" s="41"/>
      <c r="AB103" s="37">
        <v>10</v>
      </c>
      <c r="AC103" s="61">
        <v>34</v>
      </c>
      <c r="AD103" s="100">
        <v>55.037645588399428</v>
      </c>
      <c r="AE103" s="195"/>
      <c r="AF103" s="196"/>
      <c r="AG103" s="196"/>
      <c r="AH103" s="196"/>
      <c r="AI103" s="197"/>
      <c r="AJ103" s="113"/>
    </row>
    <row r="104" spans="1:36" ht="25.5" x14ac:dyDescent="0.25">
      <c r="A104" s="29" t="s">
        <v>397</v>
      </c>
      <c r="B104" s="30" t="s">
        <v>103</v>
      </c>
      <c r="C104" s="30" t="s">
        <v>103</v>
      </c>
      <c r="D104" s="30" t="s">
        <v>400</v>
      </c>
      <c r="E104" s="31" t="s">
        <v>35</v>
      </c>
      <c r="F104" s="32" t="s">
        <v>401</v>
      </c>
      <c r="G104" s="32" t="s">
        <v>415</v>
      </c>
      <c r="H104" s="146">
        <v>82930000</v>
      </c>
      <c r="I104" s="146">
        <v>80930000</v>
      </c>
      <c r="J104" s="129"/>
      <c r="K104" s="94">
        <v>10291.947461648348</v>
      </c>
      <c r="L104" s="141"/>
      <c r="M104" s="34">
        <v>15.004464242448655</v>
      </c>
      <c r="N104" s="35"/>
      <c r="O104" s="35"/>
      <c r="P104" s="36"/>
      <c r="Q104" s="37"/>
      <c r="R104" s="35">
        <v>9</v>
      </c>
      <c r="S104" s="38">
        <v>13</v>
      </c>
      <c r="T104" s="37">
        <v>0</v>
      </c>
      <c r="U104" s="35"/>
      <c r="V104" s="35"/>
      <c r="W104" s="34"/>
      <c r="X104" s="39"/>
      <c r="Y104" s="54"/>
      <c r="Z104" s="40"/>
      <c r="AA104" s="41"/>
      <c r="AB104" s="34">
        <v>10</v>
      </c>
      <c r="AC104" s="61">
        <v>32</v>
      </c>
      <c r="AD104" s="100">
        <v>47.004464242448655</v>
      </c>
      <c r="AE104" s="195"/>
      <c r="AF104" s="196"/>
      <c r="AG104" s="196"/>
      <c r="AH104" s="196"/>
      <c r="AI104" s="197"/>
      <c r="AJ104" s="113"/>
    </row>
    <row r="105" spans="1:36" ht="25.5" x14ac:dyDescent="0.25">
      <c r="A105" s="29" t="s">
        <v>397</v>
      </c>
      <c r="B105" s="30" t="s">
        <v>103</v>
      </c>
      <c r="C105" s="30" t="s">
        <v>103</v>
      </c>
      <c r="D105" s="30" t="s">
        <v>402</v>
      </c>
      <c r="E105" s="31" t="s">
        <v>35</v>
      </c>
      <c r="F105" s="32" t="s">
        <v>403</v>
      </c>
      <c r="G105" s="32" t="s">
        <v>416</v>
      </c>
      <c r="H105" s="146">
        <v>83865000</v>
      </c>
      <c r="I105" s="146">
        <v>83865000</v>
      </c>
      <c r="J105" s="129"/>
      <c r="K105" s="94">
        <v>11730.321718353622</v>
      </c>
      <c r="L105" s="141"/>
      <c r="M105" s="34">
        <v>12.362215401788946</v>
      </c>
      <c r="N105" s="35"/>
      <c r="O105" s="35"/>
      <c r="P105" s="36"/>
      <c r="Q105" s="37"/>
      <c r="R105" s="35">
        <v>9</v>
      </c>
      <c r="S105" s="38">
        <v>5</v>
      </c>
      <c r="T105" s="37">
        <v>0</v>
      </c>
      <c r="U105" s="35"/>
      <c r="V105" s="35"/>
      <c r="W105" s="34"/>
      <c r="X105" s="39"/>
      <c r="Y105" s="55"/>
      <c r="Z105" s="40"/>
      <c r="AA105" s="41"/>
      <c r="AB105" s="34">
        <v>10</v>
      </c>
      <c r="AC105" s="61">
        <v>24</v>
      </c>
      <c r="AD105" s="100">
        <v>36.362215401788944</v>
      </c>
      <c r="AE105" s="195"/>
      <c r="AF105" s="196"/>
      <c r="AG105" s="196"/>
      <c r="AH105" s="196"/>
      <c r="AI105" s="197"/>
      <c r="AJ105" s="113"/>
    </row>
    <row r="106" spans="1:36" ht="38.25" x14ac:dyDescent="0.25">
      <c r="A106" s="29" t="s">
        <v>397</v>
      </c>
      <c r="B106" s="30" t="s">
        <v>294</v>
      </c>
      <c r="C106" s="30" t="s">
        <v>408</v>
      </c>
      <c r="D106" s="51" t="s">
        <v>410</v>
      </c>
      <c r="E106" s="32" t="s">
        <v>408</v>
      </c>
      <c r="F106" s="32" t="s">
        <v>411</v>
      </c>
      <c r="G106" s="32" t="s">
        <v>419</v>
      </c>
      <c r="H106" s="146">
        <v>26444573</v>
      </c>
      <c r="I106" s="146">
        <v>20626733</v>
      </c>
      <c r="J106" s="129"/>
      <c r="K106" s="94">
        <v>34090.354284038855</v>
      </c>
      <c r="L106" s="141"/>
      <c r="M106" s="34">
        <v>0.6086341404328649</v>
      </c>
      <c r="N106" s="35"/>
      <c r="O106" s="35"/>
      <c r="P106" s="36"/>
      <c r="Q106" s="37"/>
      <c r="R106" s="35">
        <v>9</v>
      </c>
      <c r="S106" s="38">
        <v>12.5</v>
      </c>
      <c r="T106" s="37">
        <v>0</v>
      </c>
      <c r="U106" s="35"/>
      <c r="V106" s="35"/>
      <c r="W106" s="34"/>
      <c r="X106" s="39"/>
      <c r="Y106" s="54"/>
      <c r="Z106" s="52"/>
      <c r="AA106" s="53"/>
      <c r="AB106" s="34">
        <v>9</v>
      </c>
      <c r="AC106" s="61">
        <v>30.5</v>
      </c>
      <c r="AD106" s="100">
        <v>31.108634140432866</v>
      </c>
      <c r="AE106" s="199"/>
      <c r="AF106" s="200"/>
      <c r="AG106" s="200"/>
      <c r="AH106" s="200"/>
      <c r="AI106" s="201"/>
      <c r="AJ106" s="113"/>
    </row>
    <row r="107" spans="1:36" ht="51" x14ac:dyDescent="0.25">
      <c r="A107" s="115" t="s">
        <v>420</v>
      </c>
      <c r="B107" s="116" t="s">
        <v>103</v>
      </c>
      <c r="C107" s="116" t="s">
        <v>340</v>
      </c>
      <c r="D107" s="116" t="s">
        <v>422</v>
      </c>
      <c r="E107" s="117" t="s">
        <v>340</v>
      </c>
      <c r="F107" s="118" t="s">
        <v>423</v>
      </c>
      <c r="G107" s="118" t="s">
        <v>421</v>
      </c>
      <c r="H107" s="119">
        <v>44000000</v>
      </c>
      <c r="I107" s="119">
        <v>35200000</v>
      </c>
      <c r="J107" s="131"/>
      <c r="K107" s="179">
        <v>7303.5900723052418</v>
      </c>
      <c r="L107" s="180"/>
      <c r="M107" s="120">
        <v>22.438632098992564</v>
      </c>
      <c r="N107" s="121"/>
      <c r="O107" s="121"/>
      <c r="P107" s="122"/>
      <c r="Q107" s="123"/>
      <c r="R107" s="121">
        <v>12</v>
      </c>
      <c r="S107" s="124">
        <v>10</v>
      </c>
      <c r="T107" s="123">
        <v>0</v>
      </c>
      <c r="U107" s="121"/>
      <c r="V107" s="121"/>
      <c r="W107" s="120"/>
      <c r="X107" s="135"/>
      <c r="Y107" s="136"/>
      <c r="Z107" s="137"/>
      <c r="AA107" s="138"/>
      <c r="AB107" s="120">
        <v>0</v>
      </c>
      <c r="AC107" s="125">
        <v>22</v>
      </c>
      <c r="AD107" s="126">
        <v>44.438632098992564</v>
      </c>
      <c r="AE107" s="202"/>
      <c r="AF107" s="203"/>
      <c r="AG107" s="203"/>
      <c r="AH107" s="203"/>
      <c r="AI107" s="204"/>
      <c r="AJ107" s="114"/>
    </row>
  </sheetData>
  <sortState ref="A15:AJ46">
    <sortCondition descending="1" ref="K15:K46"/>
    <sortCondition ref="E15:E46"/>
  </sortState>
  <mergeCells count="8">
    <mergeCell ref="AE3:AI3"/>
    <mergeCell ref="AA3:AB3"/>
    <mergeCell ref="A3:F3"/>
    <mergeCell ref="K3:M3"/>
    <mergeCell ref="X3:Z3"/>
    <mergeCell ref="U3:W3"/>
    <mergeCell ref="R3:T3"/>
    <mergeCell ref="N3:Q3"/>
  </mergeCells>
  <conditionalFormatting sqref="A37:A39 A90:A107 A62:A70 A43:A56 A58:A59">
    <cfRule type="expression" dxfId="9" priority="13" stopIfTrue="1">
      <formula>LEFT(A37,9)&lt;&gt;LEFT(A36,9)</formula>
    </cfRule>
  </conditionalFormatting>
  <conditionalFormatting sqref="A40 A61">
    <cfRule type="expression" dxfId="8" priority="15" stopIfTrue="1">
      <formula>LEFT(A40,9)&lt;&gt;LEFT(A38,9)</formula>
    </cfRule>
  </conditionalFormatting>
  <conditionalFormatting sqref="A90:A99">
    <cfRule type="expression" dxfId="7" priority="20" stopIfTrue="1">
      <formula>LEFT(A90,9)&lt;&gt;LEFT(#REF!,9)</formula>
    </cfRule>
  </conditionalFormatting>
  <conditionalFormatting sqref="A71:A89">
    <cfRule type="expression" dxfId="6" priority="10" stopIfTrue="1">
      <formula>LEFT(A71,9)&lt;&gt;LEFT(#REF!,9)</formula>
    </cfRule>
  </conditionalFormatting>
  <conditionalFormatting sqref="A5:A36">
    <cfRule type="expression" dxfId="5" priority="25" stopIfTrue="1">
      <formula>LEFT(A5,9)&lt;&gt;LEFT(#REF!,9)</formula>
    </cfRule>
  </conditionalFormatting>
  <conditionalFormatting sqref="A42">
    <cfRule type="expression" dxfId="4" priority="49" stopIfTrue="1">
      <formula>LEFT(A42,9)&lt;&gt;LEFT(A38,9)</formula>
    </cfRule>
  </conditionalFormatting>
  <conditionalFormatting sqref="A41">
    <cfRule type="expression" dxfId="3" priority="52" stopIfTrue="1">
      <formula>LEFT(A41,9)&lt;&gt;LEFT(A38,9)</formula>
    </cfRule>
  </conditionalFormatting>
  <conditionalFormatting sqref="J1">
    <cfRule type="cellIs" dxfId="2" priority="2" operator="lessThan">
      <formula>0</formula>
    </cfRule>
  </conditionalFormatting>
  <conditionalFormatting sqref="A60">
    <cfRule type="expression" dxfId="1" priority="54" stopIfTrue="1">
      <formula>LEFT(A60,9)&lt;&gt;LEFT(A56,9)</formula>
    </cfRule>
  </conditionalFormatting>
  <conditionalFormatting sqref="A57">
    <cfRule type="expression" dxfId="0" priority="55" stopIfTrue="1">
      <formula>LEFT(A57,9)&lt;&gt;LEFT(A60,9)</formula>
    </cfRule>
  </conditionalFormatting>
  <printOptions horizontalCentered="1"/>
  <pageMargins left="0.25" right="0.25" top="0.5" bottom="0.75" header="0.3" footer="0.3"/>
  <pageSetup paperSize="17" scale="41" fitToHeight="0" orientation="landscape" r:id="rId1"/>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Simplified</vt:lpstr>
      <vt:lpstr>Detail</vt:lpstr>
      <vt:lpstr>Data</vt:lpstr>
      <vt:lpstr>Detail!Print_Area</vt:lpstr>
      <vt:lpstr>Detail!Print_Titles</vt:lpstr>
      <vt:lpstr>Simplified!Print_Titles</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Ferguson</dc:creator>
  <cp:lastModifiedBy>Doug Ferguson</cp:lastModifiedBy>
  <cp:lastPrinted>2017-09-07T21:37:59Z</cp:lastPrinted>
  <dcterms:created xsi:type="dcterms:W3CDTF">2015-06-18T14:55:21Z</dcterms:created>
  <dcterms:modified xsi:type="dcterms:W3CDTF">2017-10-04T17:11:50Z</dcterms:modified>
</cp:coreProperties>
</file>